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0" windowHeight="8190" tabRatio="500" activeTab="0"/>
  </bookViews>
  <sheets>
    <sheet name="PlanilhaObras" sheetId="1" r:id="rId1"/>
  </sheets>
  <definedNames>
    <definedName name="_xlfn.IFERROR" hidden="1">#NAME?</definedName>
    <definedName name="_xlnm.Print_Area" localSheetId="0">'PlanilhaObras'!$A$1:$L$74</definedName>
  </definedNames>
  <calcPr fullCalcOnLoad="1"/>
</workbook>
</file>

<file path=xl/sharedStrings.xml><?xml version="1.0" encoding="utf-8"?>
<sst xmlns="http://schemas.openxmlformats.org/spreadsheetml/2006/main" count="152" uniqueCount="122">
  <si>
    <t>PREFEITURA MUNICIPAL DE JOINVILLE</t>
  </si>
  <si>
    <t>CONCORRÊNCIA:</t>
  </si>
  <si>
    <t>CNPJ:</t>
  </si>
  <si>
    <t>EMAIL:</t>
  </si>
  <si>
    <t>ENDEREÇO:</t>
  </si>
  <si>
    <t>TELEFONE:</t>
  </si>
  <si>
    <t>DATA:</t>
  </si>
  <si>
    <t>PROPOSTA COMERCIAL</t>
  </si>
  <si>
    <t>OBJETO</t>
  </si>
  <si>
    <t>VALOR GLOBAL DA PROPOSTA</t>
  </si>
  <si>
    <t>VALOR POR EXTENSO</t>
  </si>
  <si>
    <t>VALIDADE DA PROPOSTA COMERCIAL</t>
  </si>
  <si>
    <t>DECLARAMOS EXPRESSAMENTE QUE:</t>
  </si>
  <si>
    <t>O preço compreende todos os serviços, materiais e encargos necessários à completa realização do serviço e sua entrega rematada e perfeita em todos os pormenores mesmo que sejam verificadas falhas ou omissões na proposta</t>
  </si>
  <si>
    <t>ITEM</t>
  </si>
  <si>
    <t>DESCRIÇÃO</t>
  </si>
  <si>
    <t>UNID.</t>
  </si>
  <si>
    <t>QTDE</t>
  </si>
  <si>
    <t>CUSTO R$</t>
  </si>
  <si>
    <t>BDI</t>
  </si>
  <si>
    <t>PREÇO TOTAL R$</t>
  </si>
  <si>
    <t>VALOR UNITÁRIO MÁXIMO (PRÉ-LICITAÇÃO) (COLUNA OCULTA)</t>
  </si>
  <si>
    <t>UN</t>
  </si>
  <si>
    <t>VALOR TOTAL R$</t>
  </si>
  <si>
    <t>REPRESENTANTE LEGAL</t>
  </si>
  <si>
    <t>RESPONSÁVEL TÉCNICO</t>
  </si>
  <si>
    <t>NOME:</t>
  </si>
  <si>
    <t>CARGO:</t>
  </si>
  <si>
    <t>HABILITAÇÃO</t>
  </si>
  <si>
    <t>CPF:</t>
  </si>
  <si>
    <t>N.º REGISTRO</t>
  </si>
  <si>
    <t>MAT.</t>
  </si>
  <si>
    <t>M.O.</t>
  </si>
  <si>
    <t>MAT.+M.O.</t>
  </si>
  <si>
    <t>1</t>
  </si>
  <si>
    <t>1.1</t>
  </si>
  <si>
    <t>M</t>
  </si>
  <si>
    <t>1.2</t>
  </si>
  <si>
    <t>M2</t>
  </si>
  <si>
    <t>1.3</t>
  </si>
  <si>
    <t>1.4</t>
  </si>
  <si>
    <t>SERVIÇOS PRELIMINARES</t>
  </si>
  <si>
    <t>2</t>
  </si>
  <si>
    <t>2.1</t>
  </si>
  <si>
    <t>2.2</t>
  </si>
  <si>
    <t>2.3</t>
  </si>
  <si>
    <t>PLACA DE OBRA DE AÇO GALVANIZADO</t>
  </si>
  <si>
    <t>LOCAÇÃO CONVENCIONAL DA OBRA...</t>
  </si>
  <si>
    <t>ENGENHEIRO CIVIL DE OBRA PLENO COM ENCARGOS COMPLEMENTARES</t>
  </si>
  <si>
    <t>H</t>
  </si>
  <si>
    <t>MESTRE DE OBRAS COM ENCARGOS COMPLEMENTARES</t>
  </si>
  <si>
    <t>1.5</t>
  </si>
  <si>
    <t>ISOLAMENTO DE OBRA COM TELA PLÁSTICA COM MALHA DE 5MM</t>
  </si>
  <si>
    <t>INFRA-ESTRUTURA</t>
  </si>
  <si>
    <t>ESCAVAÇÃO MECANIZADA</t>
  </si>
  <si>
    <t>M3</t>
  </si>
  <si>
    <t>CARGA E DESCARGA MECANIZADA DE ENTULHO EM CAMINHÃO BASCULANTE DE 6M3</t>
  </si>
  <si>
    <t>TRANSPORTE DE ENTULHO EM CAMINHÃO BASCULANTE DE 6M3</t>
  </si>
  <si>
    <t>2.4</t>
  </si>
  <si>
    <t>FORNECIMENTO E LANÇAMENTO DE BRITA NÚMERO 4</t>
  </si>
  <si>
    <t>2.5</t>
  </si>
  <si>
    <t>REATERRO MECANIZADO DE VALA</t>
  </si>
  <si>
    <t>2.6</t>
  </si>
  <si>
    <t>EMBASAMENTO DE MATERIAL GRANULAR - RACHAO</t>
  </si>
  <si>
    <t>3</t>
  </si>
  <si>
    <t>CONTENÇÃO DE MARGEM DE RIO EM CONCRETO PRÉ-FABRICADO PERFIL L</t>
  </si>
  <si>
    <t>3.1</t>
  </si>
  <si>
    <t>FORNECIMENTO (CONFECÇÃO) DAS PEÇAS EM CONCRETO PRÉ-FABRICADO PERFIL L</t>
  </si>
  <si>
    <t>3.2</t>
  </si>
  <si>
    <t>TRANSPORTE DAS PEÇAS</t>
  </si>
  <si>
    <t>UNI</t>
  </si>
  <si>
    <t>3.3</t>
  </si>
  <si>
    <t>MONTAGEM DAS PEÇAS (COM PREVISÃO DE EQUIPAMENTOS, ELEMENTOS DE FIXAÇÃO E PRANCHAS DE EUCALIPTO)</t>
  </si>
  <si>
    <t>4</t>
  </si>
  <si>
    <t>SISTEMA DE DRENAGEM</t>
  </si>
  <si>
    <t>4.1</t>
  </si>
  <si>
    <t>FORNECIMENTO/INSTALAÇÃO DE MANTA BIDIM RT-16</t>
  </si>
  <si>
    <t>5</t>
  </si>
  <si>
    <t>CINTA DE ACABAMENTO</t>
  </si>
  <si>
    <t>5.1</t>
  </si>
  <si>
    <t>FORMA TÁBUA PARA CONCRETO EM FUNDAÇÃO SEM REAPROVEITAMENTO</t>
  </si>
  <si>
    <t>5.2</t>
  </si>
  <si>
    <t>LANÇAMENTO/APLICAÇÃO MANUAL DE CONCRETO EM FUNDAÇÕES</t>
  </si>
  <si>
    <t>5.3</t>
  </si>
  <si>
    <t>CONCRETO FCK 25 MPA...</t>
  </si>
  <si>
    <t>5.4</t>
  </si>
  <si>
    <t>ARMAÇÃO AÇO CA-50 P/1,0M3 DE CONCRETO</t>
  </si>
  <si>
    <t>6</t>
  </si>
  <si>
    <t>PASSEIO E MEIO FIO</t>
  </si>
  <si>
    <t>6.1</t>
  </si>
  <si>
    <t>EXECUÇÃO DE PASSEIO EM CONCRETO MOLDADO "IN LOCO"</t>
  </si>
  <si>
    <t>6.2</t>
  </si>
  <si>
    <t>ASSENTAMENTO DE GUIA (MEIO FIO), CONFECCIONADA EM CONCRETO PRÉ FABRICADO</t>
  </si>
  <si>
    <t>6.3</t>
  </si>
  <si>
    <t>BOCA DE LOBO EM ALVENARIA TIJOLO MACIÇO COM TAMPA EM CONCRETO ARMADO</t>
  </si>
  <si>
    <t>7</t>
  </si>
  <si>
    <t>RECUPERAÇÃO DO PAVIMENTO</t>
  </si>
  <si>
    <t>7.1</t>
  </si>
  <si>
    <t>SUB BASE PARA PAVIMENTAÇÃO COM MACADAME HIDRÁULICO, INCLUSIVE COMPACTAÇÃO</t>
  </si>
  <si>
    <t>7.2</t>
  </si>
  <si>
    <t>BASE PARA PAVIMENTAÇÃO COM BRITA GRADUADA, INCLUSIVE COMPACTAÇÃO</t>
  </si>
  <si>
    <t>7.3</t>
  </si>
  <si>
    <t>PINTURA DE LIGAÇÃO COM EMULSÃO RR-2C</t>
  </si>
  <si>
    <t>7.4</t>
  </si>
  <si>
    <t>IMPRIMAÇÃO DE BASE DE PAVIMENTAÇÃO COM ADP CM-30</t>
  </si>
  <si>
    <t>7.5</t>
  </si>
  <si>
    <t>TRATAMENTO SUPERFICIAL TRIPLO - TRT, COM EMULSÃO RR-2C</t>
  </si>
  <si>
    <t>7.6</t>
  </si>
  <si>
    <t>FABRICAÇÃO APLICAÇÃO CONCRETO BETUMINOSO USINADO A QUENTE (CBUQ), CAP 50/70, EXCLUSIVE TRANSPORTE</t>
  </si>
  <si>
    <t>T</t>
  </si>
  <si>
    <t>7.7</t>
  </si>
  <si>
    <t>TRANSPORTE COM CAMINHÃO BASCULANTE 10M3, EM VIA URBANA PAVIMENTADA, DMT ACIMA DE 30KM</t>
  </si>
  <si>
    <t>M3XKM</t>
  </si>
  <si>
    <t>8</t>
  </si>
  <si>
    <t>PILARETES DE CONTENÇÃO</t>
  </si>
  <si>
    <t>8.1</t>
  </si>
  <si>
    <t>8.2</t>
  </si>
  <si>
    <t>8.3</t>
  </si>
  <si>
    <t>8.4</t>
  </si>
  <si>
    <t>Contratação de empresa de engenharia para execução de serviços de recomposição de estrutura de contenção para reabilitação viária da Avenida Paulo Schroeder</t>
  </si>
  <si>
    <t>PROPONENTE:</t>
  </si>
  <si>
    <t>PREÇO UNITÁRIO C/ BDI R$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</si>
</sst>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#/####"/>
    <numFmt numFmtId="165" formatCode="&quot;&quot;00&quot;. &quot;000\.000/0000\-00\ "/>
    <numFmt numFmtId="166" formatCode="&quot;R$ &quot;#,##0.00"/>
    <numFmt numFmtId="167" formatCode="dddd&quot;, &quot;mmmm\ dd&quot;, &quot;yyyy"/>
    <numFmt numFmtId="168" formatCode="0##\.###\.###\-##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0" fontId="0" fillId="0" borderId="0" applyNumberFormat="0" applyFill="0" applyBorder="0" applyAlignment="0" applyProtection="0"/>
    <xf numFmtId="0" fontId="34" fillId="21" borderId="5" applyNumberFormat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164" fontId="3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4" fillId="33" borderId="13" xfId="0" applyNumberFormat="1" applyFont="1" applyFill="1" applyBorder="1" applyAlignment="1" applyProtection="1">
      <alignment horizontal="right" vertical="center"/>
      <protection/>
    </xf>
    <xf numFmtId="0" fontId="0" fillId="33" borderId="14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vertical="center"/>
      <protection locked="0"/>
    </xf>
    <xf numFmtId="165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NumberFormat="1" applyFont="1" applyFill="1" applyBorder="1" applyAlignment="1" applyProtection="1">
      <alignment horizontal="right" vertical="center"/>
      <protection/>
    </xf>
    <xf numFmtId="0" fontId="7" fillId="33" borderId="0" xfId="44" applyNumberFormat="1" applyFont="1" applyFill="1" applyBorder="1" applyAlignment="1" applyProtection="1">
      <alignment vertical="center"/>
      <protection locked="0"/>
    </xf>
    <xf numFmtId="165" fontId="5" fillId="33" borderId="0" xfId="0" applyNumberFormat="1" applyFont="1" applyFill="1" applyBorder="1" applyAlignment="1" applyProtection="1">
      <alignment horizontal="left" vertical="center"/>
      <protection locked="0"/>
    </xf>
    <xf numFmtId="0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0" xfId="0" applyNumberFormat="1" applyFont="1" applyFill="1" applyBorder="1" applyAlignment="1" applyProtection="1">
      <alignment vertical="center"/>
      <protection/>
    </xf>
    <xf numFmtId="0" fontId="2" fillId="33" borderId="15" xfId="0" applyNumberFormat="1" applyFont="1" applyFill="1" applyBorder="1" applyAlignment="1" applyProtection="1">
      <alignment horizontal="right" vertical="center"/>
      <protection/>
    </xf>
    <xf numFmtId="14" fontId="0" fillId="33" borderId="16" xfId="0" applyNumberFormat="1" applyFont="1" applyFill="1" applyBorder="1" applyAlignment="1" applyProtection="1">
      <alignment horizontal="left" vertical="center"/>
      <protection/>
    </xf>
    <xf numFmtId="0" fontId="0" fillId="33" borderId="16" xfId="0" applyNumberFormat="1" applyFont="1" applyFill="1" applyBorder="1" applyAlignment="1" applyProtection="1">
      <alignment vertical="center"/>
      <protection/>
    </xf>
    <xf numFmtId="0" fontId="5" fillId="33" borderId="16" xfId="0" applyNumberFormat="1" applyFont="1" applyFill="1" applyBorder="1" applyAlignment="1" applyProtection="1">
      <alignment vertical="center"/>
      <protection/>
    </xf>
    <xf numFmtId="0" fontId="0" fillId="33" borderId="17" xfId="0" applyNumberFormat="1" applyFont="1" applyFill="1" applyBorder="1" applyAlignment="1" applyProtection="1">
      <alignment vertical="center"/>
      <protection/>
    </xf>
    <xf numFmtId="0" fontId="0" fillId="0" borderId="0" xfId="46" applyNumberFormat="1" applyFont="1" applyFill="1" applyBorder="1" applyAlignment="1" applyProtection="1">
      <alignment vertical="center"/>
      <protection/>
    </xf>
    <xf numFmtId="0" fontId="4" fillId="34" borderId="18" xfId="0" applyNumberFormat="1" applyFont="1" applyFill="1" applyBorder="1" applyAlignment="1" applyProtection="1">
      <alignment vertical="center"/>
      <protection/>
    </xf>
    <xf numFmtId="0" fontId="5" fillId="34" borderId="19" xfId="0" applyNumberFormat="1" applyFont="1" applyFill="1" applyBorder="1" applyAlignment="1" applyProtection="1">
      <alignment vertical="center"/>
      <protection/>
    </xf>
    <xf numFmtId="0" fontId="4" fillId="34" borderId="19" xfId="0" applyNumberFormat="1" applyFont="1" applyFill="1" applyBorder="1" applyAlignment="1" applyProtection="1">
      <alignment vertical="center"/>
      <protection/>
    </xf>
    <xf numFmtId="0" fontId="4" fillId="34" borderId="19" xfId="0" applyNumberFormat="1" applyFont="1" applyFill="1" applyBorder="1" applyAlignment="1" applyProtection="1">
      <alignment horizontal="right" vertical="center"/>
      <protection/>
    </xf>
    <xf numFmtId="4" fontId="4" fillId="34" borderId="2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NumberFormat="1" applyFont="1" applyFill="1" applyBorder="1" applyAlignment="1" applyProtection="1">
      <alignment horizontal="right" vertical="center"/>
      <protection locked="0"/>
    </xf>
    <xf numFmtId="167" fontId="5" fillId="33" borderId="0" xfId="0" applyNumberFormat="1" applyFont="1" applyFill="1" applyBorder="1" applyAlignment="1" applyProtection="1">
      <alignment horizontal="left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top"/>
      <protection/>
    </xf>
    <xf numFmtId="0" fontId="5" fillId="33" borderId="0" xfId="0" applyNumberFormat="1" applyFont="1" applyFill="1" applyBorder="1" applyAlignment="1" applyProtection="1">
      <alignment vertical="center" wrapText="1"/>
      <protection/>
    </xf>
    <xf numFmtId="0" fontId="0" fillId="33" borderId="21" xfId="0" applyNumberFormat="1" applyFont="1" applyFill="1" applyBorder="1" applyAlignment="1" applyProtection="1">
      <alignment vertical="center" wrapText="1"/>
      <protection/>
    </xf>
    <xf numFmtId="0" fontId="0" fillId="33" borderId="21" xfId="0" applyNumberFormat="1" applyFont="1" applyFill="1" applyBorder="1" applyAlignment="1" applyProtection="1">
      <alignment vertical="center"/>
      <protection/>
    </xf>
    <xf numFmtId="0" fontId="0" fillId="33" borderId="21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right" vertical="center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168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4" fillId="35" borderId="22" xfId="0" applyNumberFormat="1" applyFont="1" applyFill="1" applyBorder="1" applyAlignment="1" applyProtection="1">
      <alignment horizontal="center" vertical="center"/>
      <protection locked="0"/>
    </xf>
    <xf numFmtId="164" fontId="1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35" borderId="22" xfId="0" applyNumberFormat="1" applyFont="1" applyFill="1" applyBorder="1" applyAlignment="1" applyProtection="1">
      <alignment horizontal="center" vertical="center"/>
      <protection/>
    </xf>
    <xf numFmtId="0" fontId="4" fillId="36" borderId="22" xfId="0" applyNumberFormat="1" applyFont="1" applyFill="1" applyBorder="1" applyAlignment="1" applyProtection="1">
      <alignment vertical="center"/>
      <protection/>
    </xf>
    <xf numFmtId="0" fontId="4" fillId="37" borderId="23" xfId="0" applyNumberFormat="1" applyFont="1" applyFill="1" applyBorder="1" applyAlignment="1" applyProtection="1">
      <alignment vertical="center"/>
      <protection/>
    </xf>
    <xf numFmtId="0" fontId="4" fillId="37" borderId="24" xfId="0" applyNumberFormat="1" applyFont="1" applyFill="1" applyBorder="1" applyAlignment="1" applyProtection="1">
      <alignment vertical="center" wrapText="1"/>
      <protection/>
    </xf>
    <xf numFmtId="0" fontId="5" fillId="37" borderId="24" xfId="0" applyNumberFormat="1" applyFont="1" applyFill="1" applyBorder="1" applyAlignment="1" applyProtection="1">
      <alignment horizontal="center" vertical="center"/>
      <protection/>
    </xf>
    <xf numFmtId="4" fontId="5" fillId="37" borderId="24" xfId="0" applyNumberFormat="1" applyFont="1" applyFill="1" applyBorder="1" applyAlignment="1" applyProtection="1">
      <alignment horizontal="center" vertical="center"/>
      <protection/>
    </xf>
    <xf numFmtId="4" fontId="5" fillId="37" borderId="24" xfId="50" applyNumberFormat="1" applyFont="1" applyFill="1" applyBorder="1" applyAlignment="1" applyProtection="1">
      <alignment horizontal="center" vertical="center"/>
      <protection/>
    </xf>
    <xf numFmtId="4" fontId="5" fillId="37" borderId="25" xfId="0" applyNumberFormat="1" applyFont="1" applyFill="1" applyBorder="1" applyAlignment="1" applyProtection="1">
      <alignment horizontal="center" vertical="center"/>
      <protection/>
    </xf>
    <xf numFmtId="0" fontId="5" fillId="38" borderId="26" xfId="0" applyNumberFormat="1" applyFont="1" applyFill="1" applyBorder="1" applyAlignment="1" applyProtection="1">
      <alignment vertical="center" wrapText="1"/>
      <protection/>
    </xf>
    <xf numFmtId="0" fontId="5" fillId="38" borderId="26" xfId="0" applyNumberFormat="1" applyFont="1" applyFill="1" applyBorder="1" applyAlignment="1" applyProtection="1">
      <alignment horizontal="center" vertical="center" wrapText="1"/>
      <protection/>
    </xf>
    <xf numFmtId="4" fontId="5" fillId="38" borderId="26" xfId="0" applyNumberFormat="1" applyFont="1" applyFill="1" applyBorder="1" applyAlignment="1" applyProtection="1">
      <alignment horizontal="center" vertical="center"/>
      <protection/>
    </xf>
    <xf numFmtId="4" fontId="5" fillId="38" borderId="26" xfId="0" applyNumberFormat="1" applyFont="1" applyFill="1" applyBorder="1" applyAlignment="1" applyProtection="1">
      <alignment horizontal="center" vertical="center"/>
      <protection locked="0"/>
    </xf>
    <xf numFmtId="10" fontId="5" fillId="38" borderId="26" xfId="50" applyNumberFormat="1" applyFont="1" applyFill="1" applyBorder="1" applyAlignment="1" applyProtection="1">
      <alignment horizontal="center" vertical="center"/>
      <protection locked="0"/>
    </xf>
    <xf numFmtId="0" fontId="4" fillId="37" borderId="24" xfId="0" applyNumberFormat="1" applyFont="1" applyFill="1" applyBorder="1" applyAlignment="1" applyProtection="1">
      <alignment vertical="center"/>
      <protection/>
    </xf>
    <xf numFmtId="0" fontId="2" fillId="39" borderId="26" xfId="0" applyNumberFormat="1" applyFont="1" applyFill="1" applyBorder="1" applyAlignment="1" applyProtection="1">
      <alignment horizontal="center" vertical="center" wrapText="1"/>
      <protection/>
    </xf>
    <xf numFmtId="0" fontId="4" fillId="36" borderId="22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8" xfId="0" applyNumberFormat="1" applyFont="1" applyFill="1" applyBorder="1" applyAlignment="1" applyProtection="1">
      <alignment horizontal="left" vertical="center"/>
      <protection/>
    </xf>
    <xf numFmtId="0" fontId="4" fillId="35" borderId="20" xfId="0" applyNumberFormat="1" applyFont="1" applyFill="1" applyBorder="1" applyAlignment="1" applyProtection="1">
      <alignment horizontal="left" vertical="center"/>
      <protection locked="0"/>
    </xf>
    <xf numFmtId="0" fontId="4" fillId="35" borderId="26" xfId="0" applyNumberFormat="1" applyFont="1" applyFill="1" applyBorder="1" applyAlignment="1" applyProtection="1">
      <alignment horizontal="left" vertical="center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35" borderId="26" xfId="0" applyNumberFormat="1" applyFont="1" applyFill="1" applyBorder="1" applyAlignment="1" applyProtection="1">
      <alignment horizontal="center" vertical="center"/>
      <protection/>
    </xf>
    <xf numFmtId="0" fontId="4" fillId="35" borderId="18" xfId="0" applyNumberFormat="1" applyFont="1" applyFill="1" applyBorder="1" applyAlignment="1" applyProtection="1">
      <alignment horizontal="center" vertical="center"/>
      <protection/>
    </xf>
    <xf numFmtId="0" fontId="4" fillId="36" borderId="20" xfId="0" applyNumberFormat="1" applyFont="1" applyFill="1" applyBorder="1" applyAlignment="1" applyProtection="1">
      <alignment horizontal="center" vertical="center"/>
      <protection/>
    </xf>
    <xf numFmtId="0" fontId="4" fillId="35" borderId="26" xfId="0" applyNumberFormat="1" applyFont="1" applyFill="1" applyBorder="1" applyAlignment="1" applyProtection="1">
      <alignment horizontal="center" vertical="center" wrapText="1"/>
      <protection/>
    </xf>
    <xf numFmtId="0" fontId="1" fillId="35" borderId="26" xfId="0" applyNumberFormat="1" applyFont="1" applyFill="1" applyBorder="1" applyAlignment="1" applyProtection="1">
      <alignment horizontal="center" vertical="center"/>
      <protection/>
    </xf>
    <xf numFmtId="0" fontId="4" fillId="35" borderId="20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166" fontId="4" fillId="0" borderId="26" xfId="46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4" fillId="35" borderId="27" xfId="0" applyNumberFormat="1" applyFont="1" applyFill="1" applyBorder="1" applyAlignment="1" applyProtection="1">
      <alignment horizontal="center" vertical="center" wrapText="1"/>
      <protection/>
    </xf>
    <xf numFmtId="0" fontId="4" fillId="35" borderId="28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5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B1:N94"/>
  <sheetViews>
    <sheetView tabSelected="1"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2.421875" style="1" customWidth="1"/>
    <col min="2" max="2" width="20.28125" style="1" customWidth="1"/>
    <col min="3" max="3" width="53.8515625" style="2" customWidth="1"/>
    <col min="4" max="4" width="11.8515625" style="1" customWidth="1"/>
    <col min="5" max="7" width="10.7109375" style="1" customWidth="1"/>
    <col min="8" max="8" width="12.140625" style="1" bestFit="1" customWidth="1"/>
    <col min="9" max="9" width="10.7109375" style="1" customWidth="1"/>
    <col min="10" max="10" width="12.7109375" style="1" customWidth="1"/>
    <col min="11" max="11" width="20.7109375" style="1" customWidth="1"/>
    <col min="12" max="12" width="2.421875" style="1" customWidth="1"/>
    <col min="13" max="13" width="9.140625" style="3" customWidth="1"/>
    <col min="14" max="14" width="32.8515625" style="3" hidden="1" customWidth="1"/>
    <col min="15" max="16384" width="9.140625" style="3" customWidth="1"/>
  </cols>
  <sheetData>
    <row r="1" spans="2:11" ht="15.75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</row>
    <row r="2" spans="2:11" ht="13.5">
      <c r="B2" s="4"/>
      <c r="C2" s="5"/>
      <c r="D2" s="6"/>
      <c r="E2" s="6"/>
      <c r="F2" s="6"/>
      <c r="G2" s="6"/>
      <c r="H2" s="6"/>
      <c r="I2" s="6"/>
      <c r="J2" s="6"/>
      <c r="K2" s="7"/>
    </row>
    <row r="3" spans="2:11" ht="15.75">
      <c r="B3" s="8" t="s">
        <v>1</v>
      </c>
      <c r="C3" s="42">
        <v>892017</v>
      </c>
      <c r="K3" s="9"/>
    </row>
    <row r="4" spans="2:11" ht="15.75">
      <c r="B4" s="8" t="s">
        <v>120</v>
      </c>
      <c r="C4" s="10"/>
      <c r="K4" s="9"/>
    </row>
    <row r="5" spans="2:11" ht="15">
      <c r="B5" s="8" t="s">
        <v>2</v>
      </c>
      <c r="C5" s="11"/>
      <c r="E5" s="12" t="s">
        <v>3</v>
      </c>
      <c r="F5" s="12"/>
      <c r="G5" s="12"/>
      <c r="H5" s="13"/>
      <c r="K5" s="9"/>
    </row>
    <row r="6" spans="2:11" ht="15">
      <c r="B6" s="8" t="s">
        <v>4</v>
      </c>
      <c r="C6" s="14"/>
      <c r="E6" s="12" t="s">
        <v>5</v>
      </c>
      <c r="F6" s="12"/>
      <c r="G6" s="12"/>
      <c r="H6" s="15"/>
      <c r="K6" s="9"/>
    </row>
    <row r="7" spans="2:11" ht="15">
      <c r="B7" s="8" t="s">
        <v>6</v>
      </c>
      <c r="C7" s="16"/>
      <c r="E7" s="12"/>
      <c r="F7" s="12"/>
      <c r="G7" s="12"/>
      <c r="H7" s="17"/>
      <c r="K7" s="9"/>
    </row>
    <row r="8" spans="2:11" ht="14.25">
      <c r="B8" s="18"/>
      <c r="C8" s="19"/>
      <c r="D8" s="20"/>
      <c r="E8" s="21"/>
      <c r="F8" s="21"/>
      <c r="G8" s="21"/>
      <c r="H8" s="21"/>
      <c r="I8" s="20"/>
      <c r="J8" s="20"/>
      <c r="K8" s="22"/>
    </row>
    <row r="10" spans="2:11" ht="15">
      <c r="B10" s="59" t="s">
        <v>7</v>
      </c>
      <c r="C10" s="59"/>
      <c r="D10" s="59"/>
      <c r="E10" s="59"/>
      <c r="F10" s="59"/>
      <c r="G10" s="59"/>
      <c r="H10" s="59"/>
      <c r="I10" s="59"/>
      <c r="J10" s="59"/>
      <c r="K10" s="59"/>
    </row>
    <row r="12" spans="2:11" ht="15" customHeight="1">
      <c r="B12" s="68" t="s">
        <v>8</v>
      </c>
      <c r="C12" s="68"/>
      <c r="D12" s="65" t="s">
        <v>9</v>
      </c>
      <c r="E12" s="65"/>
      <c r="F12" s="65"/>
      <c r="G12" s="65"/>
      <c r="H12" s="65"/>
      <c r="I12" s="70" t="s">
        <v>10</v>
      </c>
      <c r="J12" s="70"/>
      <c r="K12" s="70"/>
    </row>
    <row r="13" spans="2:11" ht="52.5" customHeight="1">
      <c r="B13" s="71" t="s">
        <v>119</v>
      </c>
      <c r="C13" s="71"/>
      <c r="D13" s="72">
        <f>K63</f>
        <v>0</v>
      </c>
      <c r="E13" s="72"/>
      <c r="F13" s="72"/>
      <c r="G13" s="72"/>
      <c r="H13" s="72"/>
      <c r="I13" s="73" t="str">
        <f>_xlfn.IFERROR(IF(D13=0,"(INFORMAR AQUI O VALOR POR EXTENSO)",CONVERTERPARAEXTENSO(D13)),"(INFORMAR AQUI O VALOR POR EXTENSO)")</f>
        <v>(INFORMAR AQUI O VALOR POR EXTENSO)</v>
      </c>
      <c r="J13" s="73"/>
      <c r="K13" s="73"/>
    </row>
    <row r="15" spans="2:11" ht="15">
      <c r="B15" s="61" t="s">
        <v>11</v>
      </c>
      <c r="C15" s="61"/>
      <c r="D15" s="41"/>
      <c r="E15" s="62" t="str">
        <f>_xlfn.IFERROR(IF(D15="","(INFORMAR AQUI O PRAZO POR EXTENSO) dias","("&amp;EXTENSO(ROUND(D15,0))&amp;")"&amp;" dias"),"(INFORMAR AQUI O PRAZO POR EXTENSO) dias")</f>
        <v>(INFORMAR AQUI O PRAZO POR EXTENSO) dias</v>
      </c>
      <c r="F15" s="62"/>
      <c r="G15" s="62"/>
      <c r="H15" s="62"/>
      <c r="I15" s="62"/>
      <c r="J15" s="62"/>
      <c r="K15" s="62"/>
    </row>
    <row r="17" spans="2:11" ht="15">
      <c r="B17" s="63" t="s">
        <v>12</v>
      </c>
      <c r="C17" s="63"/>
      <c r="D17" s="63"/>
      <c r="E17" s="63"/>
      <c r="F17" s="63"/>
      <c r="G17" s="63"/>
      <c r="H17" s="63"/>
      <c r="I17" s="63"/>
      <c r="J17" s="63"/>
      <c r="K17" s="63"/>
    </row>
    <row r="18" spans="2:11" ht="36" customHeight="1">
      <c r="B18" s="64" t="s">
        <v>13</v>
      </c>
      <c r="C18" s="64"/>
      <c r="D18" s="64"/>
      <c r="E18" s="64"/>
      <c r="F18" s="64"/>
      <c r="G18" s="64"/>
      <c r="H18" s="64"/>
      <c r="I18" s="64"/>
      <c r="J18" s="64"/>
      <c r="K18" s="64"/>
    </row>
    <row r="20" spans="2:14" ht="15" customHeight="1">
      <c r="B20" s="65" t="s">
        <v>14</v>
      </c>
      <c r="C20" s="65" t="s">
        <v>15</v>
      </c>
      <c r="D20" s="65" t="s">
        <v>16</v>
      </c>
      <c r="E20" s="66" t="s">
        <v>17</v>
      </c>
      <c r="F20" s="58" t="s">
        <v>18</v>
      </c>
      <c r="G20" s="58"/>
      <c r="H20" s="58"/>
      <c r="I20" s="67" t="s">
        <v>19</v>
      </c>
      <c r="J20" s="74" t="s">
        <v>121</v>
      </c>
      <c r="K20" s="68" t="s">
        <v>20</v>
      </c>
      <c r="N20" s="57" t="s">
        <v>21</v>
      </c>
    </row>
    <row r="21" spans="2:14" ht="32.25" customHeight="1">
      <c r="B21" s="65"/>
      <c r="C21" s="65"/>
      <c r="D21" s="65"/>
      <c r="E21" s="66"/>
      <c r="F21" s="43" t="s">
        <v>31</v>
      </c>
      <c r="G21" s="43" t="s">
        <v>32</v>
      </c>
      <c r="H21" s="44" t="s">
        <v>33</v>
      </c>
      <c r="I21" s="67"/>
      <c r="J21" s="75"/>
      <c r="K21" s="68"/>
      <c r="N21" s="57"/>
    </row>
    <row r="22" spans="2:14" ht="15">
      <c r="B22" s="45" t="s">
        <v>34</v>
      </c>
      <c r="C22" s="46" t="s">
        <v>41</v>
      </c>
      <c r="D22" s="47"/>
      <c r="E22" s="48"/>
      <c r="F22" s="48"/>
      <c r="G22" s="48"/>
      <c r="H22" s="48"/>
      <c r="I22" s="49"/>
      <c r="J22" s="48"/>
      <c r="K22" s="50"/>
      <c r="N22" s="23"/>
    </row>
    <row r="23" spans="2:14" ht="14.25">
      <c r="B23" s="51" t="s">
        <v>35</v>
      </c>
      <c r="C23" s="51" t="s">
        <v>46</v>
      </c>
      <c r="D23" s="52" t="s">
        <v>38</v>
      </c>
      <c r="E23" s="53">
        <v>4</v>
      </c>
      <c r="F23" s="54"/>
      <c r="G23" s="54"/>
      <c r="H23" s="53">
        <f>ROUND(F23,2)+ROUND(G23,2)</f>
        <v>0</v>
      </c>
      <c r="I23" s="55"/>
      <c r="J23" s="53">
        <f>ROUND(H23*(1+ROUND(I23,4)),2)</f>
        <v>0</v>
      </c>
      <c r="K23" s="53">
        <f>ROUND(ROUND(J23,2)*ROUND(E23,2),2)</f>
        <v>0</v>
      </c>
      <c r="N23" s="23">
        <v>439.49</v>
      </c>
    </row>
    <row r="24" spans="2:14" ht="14.25">
      <c r="B24" s="51" t="s">
        <v>37</v>
      </c>
      <c r="C24" s="51" t="s">
        <v>47</v>
      </c>
      <c r="D24" s="52" t="s">
        <v>38</v>
      </c>
      <c r="E24" s="53">
        <v>120</v>
      </c>
      <c r="F24" s="54"/>
      <c r="G24" s="54"/>
      <c r="H24" s="53">
        <f>ROUND(F24,2)+ROUND(G24,2)</f>
        <v>0</v>
      </c>
      <c r="I24" s="55"/>
      <c r="J24" s="53">
        <f>ROUND(H24*(1+ROUND(I24,4)),2)</f>
        <v>0</v>
      </c>
      <c r="K24" s="53">
        <f>ROUND(ROUND(J24,2)*ROUND(E24,2),2)</f>
        <v>0</v>
      </c>
      <c r="N24" s="23">
        <v>11.33</v>
      </c>
    </row>
    <row r="25" spans="2:14" ht="28.5">
      <c r="B25" s="51" t="s">
        <v>39</v>
      </c>
      <c r="C25" s="51" t="s">
        <v>48</v>
      </c>
      <c r="D25" s="52" t="s">
        <v>49</v>
      </c>
      <c r="E25" s="53">
        <v>10</v>
      </c>
      <c r="F25" s="54"/>
      <c r="G25" s="54"/>
      <c r="H25" s="53">
        <f>ROUND(F25,2)+ROUND(G25,2)</f>
        <v>0</v>
      </c>
      <c r="I25" s="55"/>
      <c r="J25" s="53">
        <f>ROUND(H25*(1+ROUND(I25,4)),2)</f>
        <v>0</v>
      </c>
      <c r="K25" s="53">
        <f>ROUND(ROUND(J25,2)*ROUND(E25,2),2)</f>
        <v>0</v>
      </c>
      <c r="N25" s="23">
        <v>122.38</v>
      </c>
    </row>
    <row r="26" spans="2:14" ht="28.5">
      <c r="B26" s="51" t="s">
        <v>40</v>
      </c>
      <c r="C26" s="51" t="s">
        <v>50</v>
      </c>
      <c r="D26" s="52" t="s">
        <v>49</v>
      </c>
      <c r="E26" s="53">
        <v>150</v>
      </c>
      <c r="F26" s="54"/>
      <c r="G26" s="54"/>
      <c r="H26" s="53">
        <f>ROUND(F26,2)+ROUND(G26,2)</f>
        <v>0</v>
      </c>
      <c r="I26" s="55"/>
      <c r="J26" s="53">
        <f>ROUND(H26*(1+ROUND(I26,4)),2)</f>
        <v>0</v>
      </c>
      <c r="K26" s="53">
        <f>ROUND(ROUND(J26,2)*ROUND(E26,2),2)</f>
        <v>0</v>
      </c>
      <c r="N26" s="23">
        <v>97.36</v>
      </c>
    </row>
    <row r="27" spans="2:14" ht="28.5">
      <c r="B27" s="51" t="s">
        <v>51</v>
      </c>
      <c r="C27" s="51" t="s">
        <v>52</v>
      </c>
      <c r="D27" s="52" t="s">
        <v>38</v>
      </c>
      <c r="E27" s="53">
        <v>120</v>
      </c>
      <c r="F27" s="54"/>
      <c r="G27" s="54"/>
      <c r="H27" s="53">
        <f>ROUND(F27,2)+ROUND(G27,2)</f>
        <v>0</v>
      </c>
      <c r="I27" s="55"/>
      <c r="J27" s="53">
        <f>ROUND(H27*(1+ROUND(I27,4)),2)</f>
        <v>0</v>
      </c>
      <c r="K27" s="53">
        <f>ROUND(ROUND(J27,2)*ROUND(E27,2),2)</f>
        <v>0</v>
      </c>
      <c r="N27" s="23">
        <v>8.84</v>
      </c>
    </row>
    <row r="28" spans="2:14" ht="15">
      <c r="B28" s="45" t="s">
        <v>42</v>
      </c>
      <c r="C28" s="46" t="s">
        <v>53</v>
      </c>
      <c r="D28" s="47"/>
      <c r="E28" s="48"/>
      <c r="F28" s="48"/>
      <c r="G28" s="48"/>
      <c r="H28" s="48"/>
      <c r="I28" s="49"/>
      <c r="J28" s="48"/>
      <c r="K28" s="50"/>
      <c r="N28" s="23"/>
    </row>
    <row r="29" spans="2:14" ht="14.25">
      <c r="B29" s="51" t="s">
        <v>43</v>
      </c>
      <c r="C29" s="51" t="s">
        <v>54</v>
      </c>
      <c r="D29" s="52" t="s">
        <v>55</v>
      </c>
      <c r="E29" s="53">
        <v>156</v>
      </c>
      <c r="F29" s="54"/>
      <c r="G29" s="54"/>
      <c r="H29" s="53">
        <f aca="true" t="shared" si="0" ref="H29:H34">ROUND(F29,2)+ROUND(G29,2)</f>
        <v>0</v>
      </c>
      <c r="I29" s="55"/>
      <c r="J29" s="53">
        <f aca="true" t="shared" si="1" ref="J29:J34">ROUND(H29*(1+ROUND(I29,4)),2)</f>
        <v>0</v>
      </c>
      <c r="K29" s="53">
        <f aca="true" t="shared" si="2" ref="K29:K34">ROUND(ROUND(J29,2)*ROUND(E29,2),2)</f>
        <v>0</v>
      </c>
      <c r="N29" s="23">
        <v>15.74</v>
      </c>
    </row>
    <row r="30" spans="2:14" ht="28.5">
      <c r="B30" s="51" t="s">
        <v>44</v>
      </c>
      <c r="C30" s="51" t="s">
        <v>56</v>
      </c>
      <c r="D30" s="52" t="s">
        <v>55</v>
      </c>
      <c r="E30" s="53">
        <v>156</v>
      </c>
      <c r="F30" s="54"/>
      <c r="G30" s="54"/>
      <c r="H30" s="53">
        <f t="shared" si="0"/>
        <v>0</v>
      </c>
      <c r="I30" s="55"/>
      <c r="J30" s="53">
        <f t="shared" si="1"/>
        <v>0</v>
      </c>
      <c r="K30" s="53">
        <f t="shared" si="2"/>
        <v>0</v>
      </c>
      <c r="N30" s="23">
        <v>4.77</v>
      </c>
    </row>
    <row r="31" spans="2:14" ht="28.5">
      <c r="B31" s="51" t="s">
        <v>45</v>
      </c>
      <c r="C31" s="51" t="s">
        <v>57</v>
      </c>
      <c r="D31" s="52" t="s">
        <v>55</v>
      </c>
      <c r="E31" s="53">
        <v>156</v>
      </c>
      <c r="F31" s="54"/>
      <c r="G31" s="54"/>
      <c r="H31" s="53">
        <f t="shared" si="0"/>
        <v>0</v>
      </c>
      <c r="I31" s="55"/>
      <c r="J31" s="53">
        <f t="shared" si="1"/>
        <v>0</v>
      </c>
      <c r="K31" s="53">
        <f t="shared" si="2"/>
        <v>0</v>
      </c>
      <c r="N31" s="23">
        <v>6.41</v>
      </c>
    </row>
    <row r="32" spans="2:14" ht="28.5">
      <c r="B32" s="51" t="s">
        <v>58</v>
      </c>
      <c r="C32" s="51" t="s">
        <v>59</v>
      </c>
      <c r="D32" s="52" t="s">
        <v>55</v>
      </c>
      <c r="E32" s="53">
        <v>81</v>
      </c>
      <c r="F32" s="54"/>
      <c r="G32" s="54"/>
      <c r="H32" s="53">
        <f t="shared" si="0"/>
        <v>0</v>
      </c>
      <c r="I32" s="55"/>
      <c r="J32" s="53">
        <f t="shared" si="1"/>
        <v>0</v>
      </c>
      <c r="K32" s="53">
        <f t="shared" si="2"/>
        <v>0</v>
      </c>
      <c r="N32" s="23">
        <v>119.67</v>
      </c>
    </row>
    <row r="33" spans="2:14" ht="14.25">
      <c r="B33" s="51" t="s">
        <v>60</v>
      </c>
      <c r="C33" s="51" t="s">
        <v>61</v>
      </c>
      <c r="D33" s="52" t="s">
        <v>55</v>
      </c>
      <c r="E33" s="53">
        <v>81</v>
      </c>
      <c r="F33" s="54"/>
      <c r="G33" s="54"/>
      <c r="H33" s="53">
        <f t="shared" si="0"/>
        <v>0</v>
      </c>
      <c r="I33" s="55"/>
      <c r="J33" s="53">
        <f t="shared" si="1"/>
        <v>0</v>
      </c>
      <c r="K33" s="53">
        <f t="shared" si="2"/>
        <v>0</v>
      </c>
      <c r="N33" s="23">
        <v>17.16</v>
      </c>
    </row>
    <row r="34" spans="2:14" ht="28.5">
      <c r="B34" s="51" t="s">
        <v>62</v>
      </c>
      <c r="C34" s="51" t="s">
        <v>63</v>
      </c>
      <c r="D34" s="52" t="s">
        <v>55</v>
      </c>
      <c r="E34" s="53">
        <v>36</v>
      </c>
      <c r="F34" s="54"/>
      <c r="G34" s="54"/>
      <c r="H34" s="53">
        <f t="shared" si="0"/>
        <v>0</v>
      </c>
      <c r="I34" s="55"/>
      <c r="J34" s="53">
        <f t="shared" si="1"/>
        <v>0</v>
      </c>
      <c r="K34" s="53">
        <f t="shared" si="2"/>
        <v>0</v>
      </c>
      <c r="N34" s="23">
        <v>137.05</v>
      </c>
    </row>
    <row r="35" spans="2:14" ht="15">
      <c r="B35" s="45" t="s">
        <v>64</v>
      </c>
      <c r="C35" s="56" t="s">
        <v>65</v>
      </c>
      <c r="D35" s="47"/>
      <c r="E35" s="48"/>
      <c r="F35" s="48"/>
      <c r="G35" s="48"/>
      <c r="H35" s="48"/>
      <c r="I35" s="49"/>
      <c r="J35" s="48"/>
      <c r="K35" s="50"/>
      <c r="N35" s="23"/>
    </row>
    <row r="36" spans="2:14" ht="28.5">
      <c r="B36" s="51" t="s">
        <v>66</v>
      </c>
      <c r="C36" s="51" t="s">
        <v>67</v>
      </c>
      <c r="D36" s="52" t="s">
        <v>36</v>
      </c>
      <c r="E36" s="53">
        <v>60</v>
      </c>
      <c r="F36" s="54"/>
      <c r="G36" s="54"/>
      <c r="H36" s="53">
        <f>ROUND(F36,2)+ROUND(G36,2)</f>
        <v>0</v>
      </c>
      <c r="I36" s="55"/>
      <c r="J36" s="53">
        <f>ROUND(H36*(1+ROUND(I36,4)),2)</f>
        <v>0</v>
      </c>
      <c r="K36" s="53">
        <f>ROUND(ROUND(J36,2)*ROUND(E36,2),2)</f>
        <v>0</v>
      </c>
      <c r="N36" s="23">
        <v>2301.6</v>
      </c>
    </row>
    <row r="37" spans="2:14" ht="14.25">
      <c r="B37" s="51" t="s">
        <v>68</v>
      </c>
      <c r="C37" s="51" t="s">
        <v>69</v>
      </c>
      <c r="D37" s="52" t="s">
        <v>70</v>
      </c>
      <c r="E37" s="53">
        <v>60</v>
      </c>
      <c r="F37" s="54"/>
      <c r="G37" s="54"/>
      <c r="H37" s="53">
        <f>ROUND(F37,2)+ROUND(G37,2)</f>
        <v>0</v>
      </c>
      <c r="I37" s="55"/>
      <c r="J37" s="53">
        <f>ROUND(H37*(1+ROUND(I37,4)),2)</f>
        <v>0</v>
      </c>
      <c r="K37" s="53">
        <f>ROUND(ROUND(J37,2)*ROUND(E37,2),2)</f>
        <v>0</v>
      </c>
      <c r="N37" s="23">
        <v>187.21</v>
      </c>
    </row>
    <row r="38" spans="2:14" ht="42.75">
      <c r="B38" s="51" t="s">
        <v>71</v>
      </c>
      <c r="C38" s="51" t="s">
        <v>72</v>
      </c>
      <c r="D38" s="52" t="s">
        <v>36</v>
      </c>
      <c r="E38" s="53">
        <v>60</v>
      </c>
      <c r="F38" s="54"/>
      <c r="G38" s="54"/>
      <c r="H38" s="53">
        <f>ROUND(F38,2)+ROUND(G38,2)</f>
        <v>0</v>
      </c>
      <c r="I38" s="55"/>
      <c r="J38" s="53">
        <f>ROUND(H38*(1+ROUND(I38,4)),2)</f>
        <v>0</v>
      </c>
      <c r="K38" s="53">
        <f>ROUND(ROUND(J38,2)*ROUND(E38,2),2)</f>
        <v>0</v>
      </c>
      <c r="N38" s="23">
        <v>477.13</v>
      </c>
    </row>
    <row r="39" spans="2:14" ht="15">
      <c r="B39" s="45" t="s">
        <v>73</v>
      </c>
      <c r="C39" s="46" t="s">
        <v>74</v>
      </c>
      <c r="D39" s="47"/>
      <c r="E39" s="48"/>
      <c r="F39" s="48"/>
      <c r="G39" s="48"/>
      <c r="H39" s="48"/>
      <c r="I39" s="49"/>
      <c r="J39" s="48"/>
      <c r="K39" s="50"/>
      <c r="N39" s="23"/>
    </row>
    <row r="40" spans="2:14" ht="28.5">
      <c r="B40" s="51" t="s">
        <v>75</v>
      </c>
      <c r="C40" s="51" t="s">
        <v>76</v>
      </c>
      <c r="D40" s="52" t="s">
        <v>38</v>
      </c>
      <c r="E40" s="53">
        <v>312</v>
      </c>
      <c r="F40" s="54"/>
      <c r="G40" s="54"/>
      <c r="H40" s="53">
        <f>ROUND(F40,2)+ROUND(G40,2)</f>
        <v>0</v>
      </c>
      <c r="I40" s="55"/>
      <c r="J40" s="53">
        <f>ROUND(H40*(1+ROUND(I40,4)),2)</f>
        <v>0</v>
      </c>
      <c r="K40" s="53">
        <f>ROUND(ROUND(J40,2)*ROUND(E40,2),2)</f>
        <v>0</v>
      </c>
      <c r="N40" s="23">
        <v>7.69</v>
      </c>
    </row>
    <row r="41" spans="2:14" ht="15">
      <c r="B41" s="45" t="s">
        <v>77</v>
      </c>
      <c r="C41" s="46" t="s">
        <v>78</v>
      </c>
      <c r="D41" s="47"/>
      <c r="E41" s="48"/>
      <c r="F41" s="48"/>
      <c r="G41" s="48"/>
      <c r="H41" s="48"/>
      <c r="I41" s="49"/>
      <c r="J41" s="48"/>
      <c r="K41" s="50"/>
      <c r="N41" s="23"/>
    </row>
    <row r="42" spans="2:14" ht="28.5">
      <c r="B42" s="51" t="s">
        <v>79</v>
      </c>
      <c r="C42" s="51" t="s">
        <v>80</v>
      </c>
      <c r="D42" s="52" t="s">
        <v>38</v>
      </c>
      <c r="E42" s="53">
        <v>90.7</v>
      </c>
      <c r="F42" s="54"/>
      <c r="G42" s="54"/>
      <c r="H42" s="53">
        <f>ROUND(F42,2)+ROUND(G42,2)</f>
        <v>0</v>
      </c>
      <c r="I42" s="55"/>
      <c r="J42" s="53">
        <f>ROUND(H42*(1+ROUND(I42,4)),2)</f>
        <v>0</v>
      </c>
      <c r="K42" s="53">
        <f>ROUND(ROUND(J42,2)*ROUND(E42,2),2)</f>
        <v>0</v>
      </c>
      <c r="N42" s="23">
        <v>95.6</v>
      </c>
    </row>
    <row r="43" spans="2:14" ht="28.5">
      <c r="B43" s="51" t="s">
        <v>81</v>
      </c>
      <c r="C43" s="51" t="s">
        <v>82</v>
      </c>
      <c r="D43" s="52" t="s">
        <v>55</v>
      </c>
      <c r="E43" s="53">
        <v>5.4</v>
      </c>
      <c r="F43" s="54"/>
      <c r="G43" s="54"/>
      <c r="H43" s="53">
        <f>ROUND(F43,2)+ROUND(G43,2)</f>
        <v>0</v>
      </c>
      <c r="I43" s="55"/>
      <c r="J43" s="53">
        <f>ROUND(H43*(1+ROUND(I43,4)),2)</f>
        <v>0</v>
      </c>
      <c r="K43" s="53">
        <f>ROUND(ROUND(J43,2)*ROUND(E43,2),2)</f>
        <v>0</v>
      </c>
      <c r="N43" s="23">
        <v>129.87</v>
      </c>
    </row>
    <row r="44" spans="2:14" ht="14.25">
      <c r="B44" s="51" t="s">
        <v>83</v>
      </c>
      <c r="C44" s="51" t="s">
        <v>84</v>
      </c>
      <c r="D44" s="52" t="s">
        <v>55</v>
      </c>
      <c r="E44" s="53">
        <v>5.4</v>
      </c>
      <c r="F44" s="54"/>
      <c r="G44" s="54"/>
      <c r="H44" s="53">
        <f>ROUND(F44,2)+ROUND(G44,2)</f>
        <v>0</v>
      </c>
      <c r="I44" s="55"/>
      <c r="J44" s="53">
        <f>ROUND(H44*(1+ROUND(I44,4)),2)</f>
        <v>0</v>
      </c>
      <c r="K44" s="53">
        <f>ROUND(ROUND(J44,2)*ROUND(E44,2),2)</f>
        <v>0</v>
      </c>
      <c r="N44" s="23">
        <v>408.61</v>
      </c>
    </row>
    <row r="45" spans="2:14" ht="14.25">
      <c r="B45" s="51" t="s">
        <v>85</v>
      </c>
      <c r="C45" s="51" t="s">
        <v>86</v>
      </c>
      <c r="D45" s="52" t="s">
        <v>22</v>
      </c>
      <c r="E45" s="53">
        <v>5.4</v>
      </c>
      <c r="F45" s="54"/>
      <c r="G45" s="54"/>
      <c r="H45" s="53">
        <f>ROUND(F45,2)+ROUND(G45,2)</f>
        <v>0</v>
      </c>
      <c r="I45" s="55"/>
      <c r="J45" s="53">
        <f>ROUND(H45*(1+ROUND(I45,4)),2)</f>
        <v>0</v>
      </c>
      <c r="K45" s="53">
        <f>ROUND(ROUND(J45,2)*ROUND(E45,2),2)</f>
        <v>0</v>
      </c>
      <c r="N45" s="23">
        <v>627.47</v>
      </c>
    </row>
    <row r="46" spans="2:14" ht="15">
      <c r="B46" s="45" t="s">
        <v>87</v>
      </c>
      <c r="C46" s="46" t="s">
        <v>88</v>
      </c>
      <c r="D46" s="47"/>
      <c r="E46" s="48"/>
      <c r="F46" s="48"/>
      <c r="G46" s="48"/>
      <c r="H46" s="48"/>
      <c r="I46" s="49"/>
      <c r="J46" s="48"/>
      <c r="K46" s="50"/>
      <c r="N46" s="23"/>
    </row>
    <row r="47" spans="2:14" ht="28.5">
      <c r="B47" s="51" t="s">
        <v>89</v>
      </c>
      <c r="C47" s="51" t="s">
        <v>90</v>
      </c>
      <c r="D47" s="52" t="s">
        <v>55</v>
      </c>
      <c r="E47" s="53">
        <v>3</v>
      </c>
      <c r="F47" s="54"/>
      <c r="G47" s="54"/>
      <c r="H47" s="53">
        <f>ROUND(F47,2)+ROUND(G47,2)</f>
        <v>0</v>
      </c>
      <c r="I47" s="55"/>
      <c r="J47" s="53">
        <f>ROUND(H47*(1+ROUND(I47,4)),2)</f>
        <v>0</v>
      </c>
      <c r="K47" s="53">
        <f>ROUND(ROUND(J47,2)*ROUND(E47,2),2)</f>
        <v>0</v>
      </c>
      <c r="N47" s="23">
        <v>715.17</v>
      </c>
    </row>
    <row r="48" spans="2:14" ht="42.75">
      <c r="B48" s="51" t="s">
        <v>91</v>
      </c>
      <c r="C48" s="51" t="s">
        <v>92</v>
      </c>
      <c r="D48" s="52" t="s">
        <v>36</v>
      </c>
      <c r="E48" s="53">
        <v>60</v>
      </c>
      <c r="F48" s="54"/>
      <c r="G48" s="54"/>
      <c r="H48" s="53">
        <f>ROUND(F48,2)+ROUND(G48,2)</f>
        <v>0</v>
      </c>
      <c r="I48" s="55"/>
      <c r="J48" s="53">
        <f>ROUND(H48*(1+ROUND(I48,4)),2)</f>
        <v>0</v>
      </c>
      <c r="K48" s="53">
        <f>ROUND(ROUND(J48,2)*ROUND(E48,2),2)</f>
        <v>0</v>
      </c>
      <c r="N48" s="23">
        <v>38.5</v>
      </c>
    </row>
    <row r="49" spans="2:14" ht="28.5">
      <c r="B49" s="51" t="s">
        <v>93</v>
      </c>
      <c r="C49" s="51" t="s">
        <v>94</v>
      </c>
      <c r="D49" s="52" t="s">
        <v>22</v>
      </c>
      <c r="E49" s="53">
        <v>4</v>
      </c>
      <c r="F49" s="54"/>
      <c r="G49" s="54"/>
      <c r="H49" s="53">
        <f>ROUND(F49,2)+ROUND(G49,2)</f>
        <v>0</v>
      </c>
      <c r="I49" s="55"/>
      <c r="J49" s="53">
        <f>ROUND(H49*(1+ROUND(I49,4)),2)</f>
        <v>0</v>
      </c>
      <c r="K49" s="53">
        <f>ROUND(ROUND(J49,2)*ROUND(E49,2),2)</f>
        <v>0</v>
      </c>
      <c r="N49" s="23">
        <v>920.94</v>
      </c>
    </row>
    <row r="50" spans="2:14" ht="15">
      <c r="B50" s="45" t="s">
        <v>95</v>
      </c>
      <c r="C50" s="46" t="s">
        <v>96</v>
      </c>
      <c r="D50" s="47"/>
      <c r="E50" s="48"/>
      <c r="F50" s="48"/>
      <c r="G50" s="48"/>
      <c r="H50" s="48"/>
      <c r="I50" s="49"/>
      <c r="J50" s="48"/>
      <c r="K50" s="50"/>
      <c r="N50" s="23"/>
    </row>
    <row r="51" spans="2:14" ht="28.5">
      <c r="B51" s="51" t="s">
        <v>97</v>
      </c>
      <c r="C51" s="51" t="s">
        <v>98</v>
      </c>
      <c r="D51" s="52" t="s">
        <v>55</v>
      </c>
      <c r="E51" s="53">
        <v>60</v>
      </c>
      <c r="F51" s="54"/>
      <c r="G51" s="54"/>
      <c r="H51" s="53">
        <f aca="true" t="shared" si="3" ref="H51:H57">ROUND(F51,2)+ROUND(G51,2)</f>
        <v>0</v>
      </c>
      <c r="I51" s="55"/>
      <c r="J51" s="53">
        <f aca="true" t="shared" si="4" ref="J51:J57">ROUND(H51*(1+ROUND(I51,4)),2)</f>
        <v>0</v>
      </c>
      <c r="K51" s="53">
        <f aca="true" t="shared" si="5" ref="K51:K57">ROUND(ROUND(J51,2)*ROUND(E51,2),2)</f>
        <v>0</v>
      </c>
      <c r="N51" s="23">
        <v>142.07</v>
      </c>
    </row>
    <row r="52" spans="2:14" ht="28.5">
      <c r="B52" s="51" t="s">
        <v>99</v>
      </c>
      <c r="C52" s="51" t="s">
        <v>100</v>
      </c>
      <c r="D52" s="52" t="s">
        <v>55</v>
      </c>
      <c r="E52" s="53">
        <v>18</v>
      </c>
      <c r="F52" s="54"/>
      <c r="G52" s="54"/>
      <c r="H52" s="53">
        <f t="shared" si="3"/>
        <v>0</v>
      </c>
      <c r="I52" s="55"/>
      <c r="J52" s="53">
        <f t="shared" si="4"/>
        <v>0</v>
      </c>
      <c r="K52" s="53">
        <f t="shared" si="5"/>
        <v>0</v>
      </c>
      <c r="N52" s="23">
        <v>123.31</v>
      </c>
    </row>
    <row r="53" spans="2:14" ht="14.25">
      <c r="B53" s="51" t="s">
        <v>101</v>
      </c>
      <c r="C53" s="51" t="s">
        <v>102</v>
      </c>
      <c r="D53" s="52" t="s">
        <v>38</v>
      </c>
      <c r="E53" s="53">
        <v>120</v>
      </c>
      <c r="F53" s="54"/>
      <c r="G53" s="54"/>
      <c r="H53" s="53">
        <f t="shared" si="3"/>
        <v>0</v>
      </c>
      <c r="I53" s="55"/>
      <c r="J53" s="53">
        <f t="shared" si="4"/>
        <v>0</v>
      </c>
      <c r="K53" s="53">
        <f t="shared" si="5"/>
        <v>0</v>
      </c>
      <c r="N53" s="23">
        <v>1.67</v>
      </c>
    </row>
    <row r="54" spans="2:14" ht="28.5">
      <c r="B54" s="51" t="s">
        <v>103</v>
      </c>
      <c r="C54" s="51" t="s">
        <v>104</v>
      </c>
      <c r="D54" s="52" t="s">
        <v>38</v>
      </c>
      <c r="E54" s="53">
        <v>120</v>
      </c>
      <c r="F54" s="54"/>
      <c r="G54" s="54"/>
      <c r="H54" s="53">
        <f t="shared" si="3"/>
        <v>0</v>
      </c>
      <c r="I54" s="55"/>
      <c r="J54" s="53">
        <f t="shared" si="4"/>
        <v>0</v>
      </c>
      <c r="K54" s="53">
        <f t="shared" si="5"/>
        <v>0</v>
      </c>
      <c r="N54" s="23">
        <v>6.04</v>
      </c>
    </row>
    <row r="55" spans="2:14" ht="28.5">
      <c r="B55" s="51" t="s">
        <v>105</v>
      </c>
      <c r="C55" s="51" t="s">
        <v>106</v>
      </c>
      <c r="D55" s="52" t="s">
        <v>38</v>
      </c>
      <c r="E55" s="53">
        <v>120</v>
      </c>
      <c r="F55" s="54"/>
      <c r="G55" s="54"/>
      <c r="H55" s="53">
        <f t="shared" si="3"/>
        <v>0</v>
      </c>
      <c r="I55" s="55"/>
      <c r="J55" s="53">
        <f t="shared" si="4"/>
        <v>0</v>
      </c>
      <c r="K55" s="53">
        <f t="shared" si="5"/>
        <v>0</v>
      </c>
      <c r="N55" s="23">
        <v>15.24</v>
      </c>
    </row>
    <row r="56" spans="2:14" ht="42.75">
      <c r="B56" s="51" t="s">
        <v>107</v>
      </c>
      <c r="C56" s="51" t="s">
        <v>108</v>
      </c>
      <c r="D56" s="52" t="s">
        <v>109</v>
      </c>
      <c r="E56" s="53">
        <v>14.4</v>
      </c>
      <c r="F56" s="54"/>
      <c r="G56" s="54"/>
      <c r="H56" s="53">
        <f t="shared" si="3"/>
        <v>0</v>
      </c>
      <c r="I56" s="55"/>
      <c r="J56" s="53">
        <f t="shared" si="4"/>
        <v>0</v>
      </c>
      <c r="K56" s="53">
        <f t="shared" si="5"/>
        <v>0</v>
      </c>
      <c r="N56" s="23">
        <v>249.53</v>
      </c>
    </row>
    <row r="57" spans="2:14" ht="42.75">
      <c r="B57" s="51" t="s">
        <v>110</v>
      </c>
      <c r="C57" s="51" t="s">
        <v>111</v>
      </c>
      <c r="D57" s="52" t="s">
        <v>112</v>
      </c>
      <c r="E57" s="53">
        <v>2520</v>
      </c>
      <c r="F57" s="54"/>
      <c r="G57" s="54"/>
      <c r="H57" s="53">
        <f t="shared" si="3"/>
        <v>0</v>
      </c>
      <c r="I57" s="55"/>
      <c r="J57" s="53">
        <f t="shared" si="4"/>
        <v>0</v>
      </c>
      <c r="K57" s="53">
        <f t="shared" si="5"/>
        <v>0</v>
      </c>
      <c r="N57" s="23">
        <v>0.87</v>
      </c>
    </row>
    <row r="58" spans="2:14" ht="15">
      <c r="B58" s="45" t="s">
        <v>113</v>
      </c>
      <c r="C58" s="46" t="s">
        <v>114</v>
      </c>
      <c r="D58" s="47"/>
      <c r="E58" s="48"/>
      <c r="F58" s="48"/>
      <c r="G58" s="48"/>
      <c r="H58" s="48"/>
      <c r="I58" s="49"/>
      <c r="J58" s="48"/>
      <c r="K58" s="50"/>
      <c r="N58" s="23"/>
    </row>
    <row r="59" spans="2:14" ht="28.5">
      <c r="B59" s="51" t="s">
        <v>115</v>
      </c>
      <c r="C59" s="51" t="s">
        <v>80</v>
      </c>
      <c r="D59" s="52" t="s">
        <v>38</v>
      </c>
      <c r="E59" s="53">
        <v>23.2</v>
      </c>
      <c r="F59" s="54"/>
      <c r="G59" s="54"/>
      <c r="H59" s="53">
        <f>ROUND(F59,2)+ROUND(G59,2)</f>
        <v>0</v>
      </c>
      <c r="I59" s="55"/>
      <c r="J59" s="53">
        <f>ROUND(H59*(1+ROUND(I59,4)),2)</f>
        <v>0</v>
      </c>
      <c r="K59" s="53">
        <f>ROUND(ROUND(J59,2)*ROUND(E59,2),2)</f>
        <v>0</v>
      </c>
      <c r="N59" s="23">
        <v>95.6</v>
      </c>
    </row>
    <row r="60" spans="2:14" ht="28.5">
      <c r="B60" s="51" t="s">
        <v>116</v>
      </c>
      <c r="C60" s="51" t="s">
        <v>82</v>
      </c>
      <c r="D60" s="52" t="s">
        <v>55</v>
      </c>
      <c r="E60" s="53">
        <v>2.09</v>
      </c>
      <c r="F60" s="54"/>
      <c r="G60" s="54"/>
      <c r="H60" s="53">
        <f>ROUND(F60,2)+ROUND(G60,2)</f>
        <v>0</v>
      </c>
      <c r="I60" s="55"/>
      <c r="J60" s="53">
        <f>ROUND(H60*(1+ROUND(I60,4)),2)</f>
        <v>0</v>
      </c>
      <c r="K60" s="53">
        <f>ROUND(ROUND(J60,2)*ROUND(E60,2),2)</f>
        <v>0</v>
      </c>
      <c r="N60" s="23">
        <v>129.87</v>
      </c>
    </row>
    <row r="61" spans="2:14" ht="14.25">
      <c r="B61" s="51" t="s">
        <v>117</v>
      </c>
      <c r="C61" s="51" t="s">
        <v>84</v>
      </c>
      <c r="D61" s="52" t="s">
        <v>55</v>
      </c>
      <c r="E61" s="53">
        <v>2.09</v>
      </c>
      <c r="F61" s="54"/>
      <c r="G61" s="54"/>
      <c r="H61" s="53">
        <f>ROUND(F61,2)+ROUND(G61,2)</f>
        <v>0</v>
      </c>
      <c r="I61" s="55"/>
      <c r="J61" s="53">
        <f>ROUND(H61*(1+ROUND(I61,4)),2)</f>
        <v>0</v>
      </c>
      <c r="K61" s="53">
        <f>ROUND(ROUND(J61,2)*ROUND(E61,2),2)</f>
        <v>0</v>
      </c>
      <c r="N61" s="23">
        <v>408.61</v>
      </c>
    </row>
    <row r="62" spans="2:14" ht="14.25">
      <c r="B62" s="51" t="s">
        <v>118</v>
      </c>
      <c r="C62" s="51" t="s">
        <v>86</v>
      </c>
      <c r="D62" s="52" t="s">
        <v>22</v>
      </c>
      <c r="E62" s="53">
        <v>2.09</v>
      </c>
      <c r="F62" s="54"/>
      <c r="G62" s="54"/>
      <c r="H62" s="53">
        <f>ROUND(F62,2)+ROUND(G62,2)</f>
        <v>0</v>
      </c>
      <c r="I62" s="55"/>
      <c r="J62" s="53">
        <f>ROUND(H62*(1+ROUND(I62,4)),2)</f>
        <v>0</v>
      </c>
      <c r="K62" s="53">
        <f>ROUND(ROUND(J62,2)*ROUND(E62,2),2)</f>
        <v>0</v>
      </c>
      <c r="N62" s="23">
        <v>627.47</v>
      </c>
    </row>
    <row r="63" spans="2:11" ht="15">
      <c r="B63" s="24"/>
      <c r="C63" s="25"/>
      <c r="D63" s="25"/>
      <c r="E63" s="25"/>
      <c r="F63" s="25"/>
      <c r="G63" s="25"/>
      <c r="H63" s="25"/>
      <c r="I63" s="26"/>
      <c r="J63" s="27" t="s">
        <v>23</v>
      </c>
      <c r="K63" s="28">
        <f>SUM(K22:K62)</f>
        <v>0</v>
      </c>
    </row>
    <row r="64" ht="12.75">
      <c r="J64" s="29"/>
    </row>
    <row r="65" spans="2:10" ht="14.25">
      <c r="B65" s="30"/>
      <c r="C65" s="31">
        <f>C7</f>
        <v>0</v>
      </c>
      <c r="J65" s="29"/>
    </row>
    <row r="66" spans="2:10" ht="14.25">
      <c r="B66" s="32" t="str">
        <f>IF(B65="","(cidade)","")</f>
        <v>(cidade)</v>
      </c>
      <c r="C66" s="33"/>
      <c r="J66" s="29"/>
    </row>
    <row r="67" ht="12.75">
      <c r="J67" s="29"/>
    </row>
    <row r="68" ht="12.75">
      <c r="J68" s="29"/>
    </row>
    <row r="69" spans="3:10" ht="13.5" thickBot="1">
      <c r="C69" s="34"/>
      <c r="G69" s="35"/>
      <c r="H69" s="35"/>
      <c r="I69" s="35"/>
      <c r="J69" s="36"/>
    </row>
    <row r="70" spans="2:10" ht="15">
      <c r="B70" s="17"/>
      <c r="C70" s="37" t="s">
        <v>24</v>
      </c>
      <c r="D70" s="17"/>
      <c r="E70" s="17"/>
      <c r="F70" s="17"/>
      <c r="G70" s="59" t="s">
        <v>25</v>
      </c>
      <c r="H70" s="59"/>
      <c r="I70" s="59"/>
      <c r="J70" s="59"/>
    </row>
    <row r="71" spans="2:10" ht="14.25" customHeight="1">
      <c r="B71" s="38" t="s">
        <v>26</v>
      </c>
      <c r="C71" s="39"/>
      <c r="D71" s="17"/>
      <c r="F71" s="38" t="s">
        <v>26</v>
      </c>
      <c r="G71" s="60"/>
      <c r="H71" s="60"/>
      <c r="I71" s="60"/>
      <c r="J71" s="60"/>
    </row>
    <row r="72" spans="2:11" ht="14.25" customHeight="1">
      <c r="B72" s="38" t="s">
        <v>27</v>
      </c>
      <c r="C72" s="39"/>
      <c r="D72" s="17"/>
      <c r="F72" s="38" t="s">
        <v>28</v>
      </c>
      <c r="G72" s="60"/>
      <c r="H72" s="60"/>
      <c r="I72" s="60"/>
      <c r="J72" s="60"/>
      <c r="K72" s="1" t="str">
        <f>IF(G72="","(Ex,: Engenheiro Civil)","")</f>
        <v>(Ex,: Engenheiro Civil)</v>
      </c>
    </row>
    <row r="73" spans="2:11" ht="14.25" customHeight="1">
      <c r="B73" s="38" t="s">
        <v>29</v>
      </c>
      <c r="C73" s="40"/>
      <c r="D73" s="17"/>
      <c r="F73" s="38" t="s">
        <v>30</v>
      </c>
      <c r="G73" s="60"/>
      <c r="H73" s="60"/>
      <c r="I73" s="60"/>
      <c r="J73" s="60"/>
      <c r="K73" s="1" t="str">
        <f>IF(G73="","(Ex: 100015-3)","")</f>
        <v>(Ex: 100015-3)</v>
      </c>
    </row>
    <row r="75" ht="12.75">
      <c r="M75" s="1"/>
    </row>
    <row r="76" ht="12.75">
      <c r="M76" s="1"/>
    </row>
    <row r="77" ht="12.75">
      <c r="M77" s="1"/>
    </row>
    <row r="78" ht="12.75">
      <c r="M78" s="1"/>
    </row>
    <row r="79" ht="12.75">
      <c r="M79" s="1"/>
    </row>
    <row r="80" ht="12.75">
      <c r="M80" s="1"/>
    </row>
    <row r="81" ht="12.75">
      <c r="M81" s="1"/>
    </row>
    <row r="82" ht="12.75">
      <c r="M82" s="1"/>
    </row>
    <row r="83" ht="12.75">
      <c r="M83" s="1"/>
    </row>
    <row r="84" ht="12.75">
      <c r="M84" s="1"/>
    </row>
    <row r="85" ht="12.75">
      <c r="M85" s="1"/>
    </row>
    <row r="86" ht="12.75">
      <c r="M86" s="1"/>
    </row>
    <row r="87" ht="12.75">
      <c r="M87" s="1"/>
    </row>
    <row r="88" ht="12.75">
      <c r="M88" s="1"/>
    </row>
    <row r="89" ht="12.75">
      <c r="M89" s="1"/>
    </row>
    <row r="90" ht="12.75">
      <c r="M90" s="1"/>
    </row>
    <row r="91" ht="12.75">
      <c r="M91" s="1"/>
    </row>
    <row r="92" ht="12.75">
      <c r="M92" s="1"/>
    </row>
    <row r="93" ht="12.75">
      <c r="M93" s="1"/>
    </row>
    <row r="94" ht="12.75">
      <c r="M94" s="1"/>
    </row>
  </sheetData>
  <sheetProtection sheet="1" formatColumns="0" formatRows="0"/>
  <mergeCells count="25">
    <mergeCell ref="C20:C21"/>
    <mergeCell ref="B1:K1"/>
    <mergeCell ref="B10:K10"/>
    <mergeCell ref="B12:C12"/>
    <mergeCell ref="D12:H12"/>
    <mergeCell ref="I12:K12"/>
    <mergeCell ref="B13:C13"/>
    <mergeCell ref="D13:H13"/>
    <mergeCell ref="I13:K13"/>
    <mergeCell ref="E20:E21"/>
    <mergeCell ref="I20:I21"/>
    <mergeCell ref="J20:J21"/>
    <mergeCell ref="G72:J72"/>
    <mergeCell ref="K20:K21"/>
    <mergeCell ref="G73:J73"/>
    <mergeCell ref="N20:N21"/>
    <mergeCell ref="F20:H20"/>
    <mergeCell ref="G70:J70"/>
    <mergeCell ref="G71:J71"/>
    <mergeCell ref="B15:C15"/>
    <mergeCell ref="E15:K15"/>
    <mergeCell ref="B17:K17"/>
    <mergeCell ref="B18:K18"/>
    <mergeCell ref="B20:B21"/>
    <mergeCell ref="D20:D21"/>
  </mergeCells>
  <conditionalFormatting sqref="C4">
    <cfRule type="expression" priority="108" dxfId="37" stopIfTrue="1">
      <formula>C4=""</formula>
    </cfRule>
    <cfRule type="expression" priority="109" dxfId="37" stopIfTrue="1">
      <formula>""</formula>
    </cfRule>
  </conditionalFormatting>
  <conditionalFormatting sqref="C5">
    <cfRule type="expression" priority="110" dxfId="37" stopIfTrue="1">
      <formula>C5=""</formula>
    </cfRule>
  </conditionalFormatting>
  <conditionalFormatting sqref="C6">
    <cfRule type="expression" priority="111" dxfId="37" stopIfTrue="1">
      <formula>C6=""</formula>
    </cfRule>
  </conditionalFormatting>
  <conditionalFormatting sqref="C7">
    <cfRule type="expression" priority="112" dxfId="37" stopIfTrue="1">
      <formula>C7=""</formula>
    </cfRule>
  </conditionalFormatting>
  <conditionalFormatting sqref="H6">
    <cfRule type="expression" priority="113" dxfId="37" stopIfTrue="1">
      <formula>H6=""</formula>
    </cfRule>
  </conditionalFormatting>
  <conditionalFormatting sqref="H5">
    <cfRule type="expression" priority="114" dxfId="37" stopIfTrue="1">
      <formula>H5=""</formula>
    </cfRule>
  </conditionalFormatting>
  <conditionalFormatting sqref="D15">
    <cfRule type="expression" priority="115" dxfId="37" stopIfTrue="1">
      <formula>$D$15=""</formula>
    </cfRule>
  </conditionalFormatting>
  <conditionalFormatting sqref="C71">
    <cfRule type="expression" priority="118" dxfId="37" stopIfTrue="1">
      <formula>C71=""</formula>
    </cfRule>
  </conditionalFormatting>
  <conditionalFormatting sqref="C72">
    <cfRule type="expression" priority="119" dxfId="37" stopIfTrue="1">
      <formula>C72=""</formula>
    </cfRule>
  </conditionalFormatting>
  <conditionalFormatting sqref="G72">
    <cfRule type="expression" priority="120" dxfId="37" stopIfTrue="1">
      <formula>G72=""</formula>
    </cfRule>
  </conditionalFormatting>
  <conditionalFormatting sqref="B65">
    <cfRule type="expression" priority="121" dxfId="37" stopIfTrue="1">
      <formula>$B$65=""</formula>
    </cfRule>
  </conditionalFormatting>
  <conditionalFormatting sqref="G71">
    <cfRule type="expression" priority="122" dxfId="37" stopIfTrue="1">
      <formula>G71=""</formula>
    </cfRule>
  </conditionalFormatting>
  <conditionalFormatting sqref="G73">
    <cfRule type="expression" priority="123" dxfId="37" stopIfTrue="1">
      <formula>G73=""</formula>
    </cfRule>
  </conditionalFormatting>
  <conditionalFormatting sqref="C73">
    <cfRule type="expression" priority="124" dxfId="37" stopIfTrue="1">
      <formula>$C$73=""</formula>
    </cfRule>
  </conditionalFormatting>
  <conditionalFormatting sqref="E15:G15">
    <cfRule type="containsText" priority="106" dxfId="0" operator="containsText" stopIfTrue="1" text="(INFORMAR AQUI O PRAZO POR EXTENSO) dias">
      <formula>NOT(ISERROR(SEARCH("(INFORMAR AQUI O PRAZO POR EXTENSO) dias",E15)))</formula>
    </cfRule>
  </conditionalFormatting>
  <conditionalFormatting sqref="I13:K13">
    <cfRule type="containsText" priority="105" dxfId="0" operator="containsText" stopIfTrue="1" text="(INFORMAR AQUI O VALOR POR EXTENSO)">
      <formula>NOT(ISERROR(SEARCH("(INFORMAR AQUI O VALOR POR EXTENSO)",I13)))</formula>
    </cfRule>
  </conditionalFormatting>
  <conditionalFormatting sqref="J29:J34">
    <cfRule type="expression" priority="39" dxfId="9" stopIfTrue="1">
      <formula>J29&gt;N29</formula>
    </cfRule>
  </conditionalFormatting>
  <conditionalFormatting sqref="F29:F34">
    <cfRule type="expression" priority="38" dxfId="0" stopIfTrue="1">
      <formula>F29=""</formula>
    </cfRule>
  </conditionalFormatting>
  <conditionalFormatting sqref="G29:G34">
    <cfRule type="expression" priority="37" dxfId="0" stopIfTrue="1">
      <formula>G29=""</formula>
    </cfRule>
  </conditionalFormatting>
  <conditionalFormatting sqref="J23:J27">
    <cfRule type="expression" priority="43" dxfId="9" stopIfTrue="1">
      <formula>J23&gt;N23</formula>
    </cfRule>
  </conditionalFormatting>
  <conditionalFormatting sqref="F23:F27">
    <cfRule type="expression" priority="42" dxfId="0" stopIfTrue="1">
      <formula>F23=""</formula>
    </cfRule>
  </conditionalFormatting>
  <conditionalFormatting sqref="G23:G27">
    <cfRule type="expression" priority="41" dxfId="0" stopIfTrue="1">
      <formula>G23=""</formula>
    </cfRule>
  </conditionalFormatting>
  <conditionalFormatting sqref="I23:I27">
    <cfRule type="expression" priority="40" dxfId="0" stopIfTrue="1">
      <formula>I23=""</formula>
    </cfRule>
  </conditionalFormatting>
  <conditionalFormatting sqref="J36">
    <cfRule type="expression" priority="35" dxfId="9" stopIfTrue="1">
      <formula>J36&gt;N36</formula>
    </cfRule>
  </conditionalFormatting>
  <conditionalFormatting sqref="F36">
    <cfRule type="expression" priority="34" dxfId="0" stopIfTrue="1">
      <formula>F36=""</formula>
    </cfRule>
  </conditionalFormatting>
  <conditionalFormatting sqref="G36">
    <cfRule type="expression" priority="33" dxfId="0" stopIfTrue="1">
      <formula>G36=""</formula>
    </cfRule>
  </conditionalFormatting>
  <conditionalFormatting sqref="J37:J38">
    <cfRule type="expression" priority="31" dxfId="9" stopIfTrue="1">
      <formula>J37&gt;N37</formula>
    </cfRule>
  </conditionalFormatting>
  <conditionalFormatting sqref="F37:F38">
    <cfRule type="expression" priority="30" dxfId="0" stopIfTrue="1">
      <formula>F37=""</formula>
    </cfRule>
  </conditionalFormatting>
  <conditionalFormatting sqref="G37:G38">
    <cfRule type="expression" priority="29" dxfId="0" stopIfTrue="1">
      <formula>G37=""</formula>
    </cfRule>
  </conditionalFormatting>
  <conditionalFormatting sqref="J40">
    <cfRule type="expression" priority="27" dxfId="9" stopIfTrue="1">
      <formula>J40&gt;N40</formula>
    </cfRule>
  </conditionalFormatting>
  <conditionalFormatting sqref="F40">
    <cfRule type="expression" priority="26" dxfId="0" stopIfTrue="1">
      <formula>F40=""</formula>
    </cfRule>
  </conditionalFormatting>
  <conditionalFormatting sqref="G40">
    <cfRule type="expression" priority="25" dxfId="0" stopIfTrue="1">
      <formula>G40=""</formula>
    </cfRule>
  </conditionalFormatting>
  <conditionalFormatting sqref="J42:J45">
    <cfRule type="expression" priority="23" dxfId="9" stopIfTrue="1">
      <formula>J42&gt;N42</formula>
    </cfRule>
  </conditionalFormatting>
  <conditionalFormatting sqref="F42:F45">
    <cfRule type="expression" priority="22" dxfId="0" stopIfTrue="1">
      <formula>F42=""</formula>
    </cfRule>
  </conditionalFormatting>
  <conditionalFormatting sqref="G42:G45">
    <cfRule type="expression" priority="21" dxfId="0" stopIfTrue="1">
      <formula>G42=""</formula>
    </cfRule>
  </conditionalFormatting>
  <conditionalFormatting sqref="J47:J49">
    <cfRule type="expression" priority="19" dxfId="9" stopIfTrue="1">
      <formula>J47&gt;N47</formula>
    </cfRule>
  </conditionalFormatting>
  <conditionalFormatting sqref="F47:F49">
    <cfRule type="expression" priority="18" dxfId="0" stopIfTrue="1">
      <formula>F47=""</formula>
    </cfRule>
  </conditionalFormatting>
  <conditionalFormatting sqref="G47:G49">
    <cfRule type="expression" priority="17" dxfId="0" stopIfTrue="1">
      <formula>G47=""</formula>
    </cfRule>
  </conditionalFormatting>
  <conditionalFormatting sqref="J51:J57">
    <cfRule type="expression" priority="15" dxfId="9" stopIfTrue="1">
      <formula>J51&gt;N51</formula>
    </cfRule>
  </conditionalFormatting>
  <conditionalFormatting sqref="F51:F57">
    <cfRule type="expression" priority="14" dxfId="0" stopIfTrue="1">
      <formula>F51=""</formula>
    </cfRule>
  </conditionalFormatting>
  <conditionalFormatting sqref="G51:G57">
    <cfRule type="expression" priority="13" dxfId="0" stopIfTrue="1">
      <formula>G51=""</formula>
    </cfRule>
  </conditionalFormatting>
  <conditionalFormatting sqref="J59:J62">
    <cfRule type="expression" priority="11" dxfId="9" stopIfTrue="1">
      <formula>J59&gt;N59</formula>
    </cfRule>
  </conditionalFormatting>
  <conditionalFormatting sqref="F59:F62">
    <cfRule type="expression" priority="10" dxfId="0" stopIfTrue="1">
      <formula>F59=""</formula>
    </cfRule>
  </conditionalFormatting>
  <conditionalFormatting sqref="G59:G62">
    <cfRule type="expression" priority="9" dxfId="0" stopIfTrue="1">
      <formula>G59=""</formula>
    </cfRule>
  </conditionalFormatting>
  <conditionalFormatting sqref="I29:I34">
    <cfRule type="expression" priority="7" dxfId="0" stopIfTrue="1">
      <formula>I29=""</formula>
    </cfRule>
  </conditionalFormatting>
  <conditionalFormatting sqref="I36:I38">
    <cfRule type="expression" priority="6" dxfId="0" stopIfTrue="1">
      <formula>I36=""</formula>
    </cfRule>
  </conditionalFormatting>
  <conditionalFormatting sqref="I40">
    <cfRule type="expression" priority="5" dxfId="0" stopIfTrue="1">
      <formula>I40=""</formula>
    </cfRule>
  </conditionalFormatting>
  <conditionalFormatting sqref="I42:I45">
    <cfRule type="expression" priority="4" dxfId="0" stopIfTrue="1">
      <formula>I42=""</formula>
    </cfRule>
  </conditionalFormatting>
  <conditionalFormatting sqref="I47:I49">
    <cfRule type="expression" priority="3" dxfId="0" stopIfTrue="1">
      <formula>I47=""</formula>
    </cfRule>
  </conditionalFormatting>
  <conditionalFormatting sqref="I51:I57">
    <cfRule type="expression" priority="2" dxfId="0" stopIfTrue="1">
      <formula>I51=""</formula>
    </cfRule>
  </conditionalFormatting>
  <conditionalFormatting sqref="I59:I62">
    <cfRule type="expression" priority="1" dxfId="0" stopIfTrue="1">
      <formula>I59=""</formula>
    </cfRule>
  </conditionalFormatting>
  <dataValidations count="1">
    <dataValidation type="whole" allowBlank="1" showInputMessage="1" showErrorMessage="1" sqref="D15">
      <formula1>1</formula1>
      <formula2>9999999999999990000</formula2>
    </dataValidation>
  </dataValidations>
  <printOptions/>
  <pageMargins left="0.25" right="0.25" top="0.75" bottom="0.75" header="0.5118055555555555" footer="0.3"/>
  <pageSetup fitToHeight="0" fitToWidth="1" horizontalDpi="300" verticalDpi="300" orientation="portrait" paperSize="9" r:id="rId1"/>
  <headerFooter alignWithMargins="0">
    <oddFooter>&amp;RPágina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Makelly Diani Ussinger</dc:creator>
  <cp:keywords/>
  <dc:description/>
  <cp:lastModifiedBy>Jessica de Arruda de Carvalho</cp:lastModifiedBy>
  <dcterms:created xsi:type="dcterms:W3CDTF">2017-05-25T13:11:23Z</dcterms:created>
  <dcterms:modified xsi:type="dcterms:W3CDTF">2017-05-30T13:21:43Z</dcterms:modified>
  <cp:category/>
  <cp:version/>
  <cp:contentType/>
  <cp:contentStatus/>
</cp:coreProperties>
</file>