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'ModeloPlanilhaObras'!$A$1:$L$68</definedName>
  </definedNames>
  <calcPr fullCalcOnLoad="1"/>
</workbook>
</file>

<file path=xl/sharedStrings.xml><?xml version="1.0" encoding="utf-8"?>
<sst xmlns="http://schemas.openxmlformats.org/spreadsheetml/2006/main" count="132" uniqueCount="103">
  <si>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</si>
  <si>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</si>
  <si>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</si>
  <si>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</si>
  <si>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</si>
  <si>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</si>
  <si>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</si>
  <si>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</si>
  <si>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</si>
  <si>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</si>
  <si>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</si>
  <si>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</si>
  <si>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ITEM</t>
  </si>
  <si>
    <t>DESCRIÇÃO</t>
  </si>
  <si>
    <t>UNID.</t>
  </si>
  <si>
    <t>QTDE</t>
  </si>
  <si>
    <t>CUSTO R$</t>
  </si>
  <si>
    <t>BDI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</si>
  <si>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</si>
  <si>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</si>
  <si>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</si>
  <si>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</si>
  <si>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</si>
  <si>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</si>
  <si>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</si>
  <si>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</si>
  <si>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</si>
  <si>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</si>
  <si>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</si>
  <si>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</si>
  <si>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</si>
  <si>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</si>
  <si>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</si>
  <si>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M</t>
  </si>
  <si>
    <t>M2</t>
  </si>
  <si>
    <t>2</t>
  </si>
  <si>
    <t>2.1</t>
  </si>
  <si>
    <t>MES</t>
  </si>
  <si>
    <t>2.2</t>
  </si>
  <si>
    <t>2.3</t>
  </si>
  <si>
    <t>3</t>
  </si>
  <si>
    <t>3.1</t>
  </si>
  <si>
    <t>3.2</t>
  </si>
  <si>
    <t>3.3</t>
  </si>
  <si>
    <t>PLACA DE OBRA EM CHAPA DE ACO GALVANIZADO</t>
  </si>
  <si>
    <t>ALUGUEL CONTAINER/ESCRIT INCL INST ELET LARG=2,20 COMP=6,20MALT=2,50M CHAPA ACO C/NERV TRAPEZ FORRO C/ISOL TERMO/ACUSTICOCHASSIS REFORC PISO COMPENS NAVAL EXC TRANSP/CARGA/DESCARGA</t>
  </si>
  <si>
    <t>ENGENHEIRO CIVIL DE OBRA JUNIOR COM ENCARGOS COMPLEMENTARES</t>
  </si>
  <si>
    <t>H</t>
  </si>
  <si>
    <t>M3</t>
  </si>
  <si>
    <t>PREÇO c/ BDI R$</t>
  </si>
  <si>
    <t>CANTEIRO DE OBRAS</t>
  </si>
  <si>
    <t>SERVIÇOS INICIAIS</t>
  </si>
  <si>
    <t>1.1.1</t>
  </si>
  <si>
    <t>1.1.2</t>
  </si>
  <si>
    <t>MESTRE DE OBRAS COM ENCARGOS COMPLEMENTARES</t>
  </si>
  <si>
    <t>1.1.3</t>
  </si>
  <si>
    <t>1.1.4</t>
  </si>
  <si>
    <t>CT IVO VARELLA (ÁREA=2600,00 M²) + ANEXO (901,02 M²)</t>
  </si>
  <si>
    <t>SERVIÇOS DE MANUTENÇÃO</t>
  </si>
  <si>
    <t>2.1.1</t>
  </si>
  <si>
    <t xml:space="preserve">REMOÇÃO DE TELHA DE FIBROCIMENTO </t>
  </si>
  <si>
    <t>2.1.2</t>
  </si>
  <si>
    <t>TELHAMENTO COM TELHA ONDULADA DE FIBROCIMENTO E = 6 MM, COM RECOBRIMEN TO LATERAL DE 1 1/4 DE ONDA PARA TELHADO COM INCLINAÇÃO MÁXIMA DE 10°,COM ATÉ 2 ÁGUAS, INCLUSO IÇAMENTO. AF_06/2016</t>
  </si>
  <si>
    <t>2.1.3</t>
  </si>
  <si>
    <t>REMOÇÃO DE TELHA TRASNLÚCIDA</t>
  </si>
  <si>
    <t>2.1.4</t>
  </si>
  <si>
    <t>TELHAMENTO COM TELHA ONDULADA DE FIBRA DE VIDRO E = 0,6 MM, PARA TELHA DO COM INCLINAÇÃO MAIOR QUE 10°, COM ATÉ 2 ÁGUAS, INCLUSO IÇAMENTO. AF_06/2016</t>
  </si>
  <si>
    <t>2.1.5</t>
  </si>
  <si>
    <t>APLICAÇÃO DE SELANTE EM CALHAS, TELHAS  E RUFOS</t>
  </si>
  <si>
    <t>2.1.6</t>
  </si>
  <si>
    <t>REMOCAO DE CALHAS E CONDUTORES DE AGUAS PLUVIAIS</t>
  </si>
  <si>
    <t>2.1.7</t>
  </si>
  <si>
    <t>CALHA OU RUFO DE ALUMÍNIO E=0,8MM, DESENVOLVIMENTO ATÉ 50 CM</t>
  </si>
  <si>
    <t>2.1.8</t>
  </si>
  <si>
    <t>CALHA DE ALUMÍNIO E=0,8MM, DESENVOLVIMENTO ATÉ 100 CM</t>
  </si>
  <si>
    <t>LIMPEZA E DESOBSTRUÇÃO</t>
  </si>
  <si>
    <t>2.2.1</t>
  </si>
  <si>
    <t>DESOBSTRUÇÃO E LIMPEZA DE CALHA E CONDUTORES PLUVIAIS</t>
  </si>
  <si>
    <t>SERVIÇOS AUXILIARES</t>
  </si>
  <si>
    <t>2.3.1</t>
  </si>
  <si>
    <t>LOCACAO DE ANDAIME METALICO TUBULAR TIPO TORRE</t>
  </si>
  <si>
    <t>M/MES</t>
  </si>
  <si>
    <t>2.3.2</t>
  </si>
  <si>
    <t>CARGA MANUAL DE ENTULHO EM CAMINHAO BASCULANTE 6 M3</t>
  </si>
  <si>
    <t>2.3.3</t>
  </si>
  <si>
    <t>TRANSPORTE COM CAMINHÃO BASCULANTE 6 M3 EM RODOVIA PAVIMENTADA ( PARA  DISTÂNCIAS SUPERIORES A 4 KM)</t>
  </si>
  <si>
    <t>M3XKM</t>
  </si>
  <si>
    <t>GINÁSIO PERÁCIO BERNARDO (ÁREA=2.321,00 M²)</t>
  </si>
  <si>
    <t>3.1.1</t>
  </si>
  <si>
    <t>3.1.2</t>
  </si>
  <si>
    <t>3.1.3</t>
  </si>
  <si>
    <t>3.1.4</t>
  </si>
  <si>
    <t>REMOÇÃO DE TELA FACHADEIRA</t>
  </si>
  <si>
    <t>3.1.5</t>
  </si>
  <si>
    <t>INSTALAÇÃO DE TELA FACHADEIRA</t>
  </si>
  <si>
    <t>3.2.1</t>
  </si>
  <si>
    <t>3.3.1</t>
  </si>
  <si>
    <t>3.3.2</t>
  </si>
  <si>
    <t>3.3.3</t>
  </si>
  <si>
    <t>PROPONENTE:</t>
  </si>
  <si>
    <t xml:space="preserve">            TOMADA DE PREÇOS:</t>
  </si>
  <si>
    <t>Manutenção das coberturas do Centro de Treinamento Ivo Varella e do Ginásio Perácio Bernardo.</t>
  </si>
  <si>
    <t>O preço compreende todos os serviços, materiais e encargos necessários à completa realização do serviço e sua entrega rematada e perfeita em todos os pormenores mesmo que sejam verificadas falhas ou omissões na proposta.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</si>
</sst>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4" fillId="37" borderId="24" xfId="0" applyNumberFormat="1" applyFont="1" applyFill="1" applyBorder="1" applyAlignment="1" applyProtection="1">
      <alignment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0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0" applyNumberFormat="1" applyFont="1" applyFill="1" applyBorder="1" applyAlignment="1" applyProtection="1">
      <alignment horizontal="center" vertical="center"/>
      <protection locked="0"/>
    </xf>
    <xf numFmtId="0" fontId="4" fillId="37" borderId="24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0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3" borderId="27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01"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N88"/>
  <sheetViews>
    <sheetView tabSelected="1" zoomScaleSheetLayoutView="100" zoomScalePageLayoutView="0" workbookViewId="0" topLeftCell="A49">
      <selection activeCell="M17" sqref="M17"/>
    </sheetView>
  </sheetViews>
  <sheetFormatPr defaultColWidth="9.140625" defaultRowHeight="12.75"/>
  <cols>
    <col min="1" max="1" width="2.421875" style="1" customWidth="1"/>
    <col min="2" max="2" width="24.57421875" style="1" customWidth="1"/>
    <col min="3" max="3" width="53.8515625" style="2" customWidth="1"/>
    <col min="4" max="4" width="11.8515625" style="1" customWidth="1"/>
    <col min="5" max="7" width="10.7109375" style="1" customWidth="1"/>
    <col min="8" max="8" width="12.140625" style="1" bestFit="1" customWidth="1"/>
    <col min="9" max="9" width="10.7109375" style="1" customWidth="1"/>
    <col min="10" max="10" width="12.7109375" style="1" customWidth="1"/>
    <col min="11" max="11" width="20.7109375" style="1" customWidth="1"/>
    <col min="12" max="12" width="2.421875" style="1" customWidth="1"/>
    <col min="13" max="13" width="10.8515625" style="3" customWidth="1"/>
    <col min="14" max="14" width="32.8515625" style="3" hidden="1" customWidth="1"/>
    <col min="15" max="16384" width="9.140625" style="3" customWidth="1"/>
  </cols>
  <sheetData>
    <row r="1" spans="2:11" ht="15.7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74" t="s">
        <v>100</v>
      </c>
      <c r="C3" s="42">
        <v>1392017</v>
      </c>
      <c r="K3" s="9"/>
    </row>
    <row r="4" spans="2:11" ht="15.75">
      <c r="B4" s="8" t="s">
        <v>99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59" t="s">
        <v>6</v>
      </c>
      <c r="C10" s="59"/>
      <c r="D10" s="59"/>
      <c r="E10" s="59"/>
      <c r="F10" s="59"/>
      <c r="G10" s="59"/>
      <c r="H10" s="59"/>
      <c r="I10" s="59"/>
      <c r="J10" s="59"/>
      <c r="K10" s="59"/>
    </row>
    <row r="12" spans="2:11" ht="15">
      <c r="B12" s="60" t="s">
        <v>7</v>
      </c>
      <c r="C12" s="60"/>
      <c r="D12" s="61" t="s">
        <v>8</v>
      </c>
      <c r="E12" s="61"/>
      <c r="F12" s="61"/>
      <c r="G12" s="61"/>
      <c r="H12" s="61"/>
      <c r="I12" s="62" t="s">
        <v>9</v>
      </c>
      <c r="J12" s="62"/>
      <c r="K12" s="62"/>
    </row>
    <row r="13" spans="2:11" ht="36.75" customHeight="1">
      <c r="B13" s="63" t="s">
        <v>101</v>
      </c>
      <c r="C13" s="63"/>
      <c r="D13" s="64">
        <f>K57</f>
        <v>0</v>
      </c>
      <c r="E13" s="64"/>
      <c r="F13" s="64"/>
      <c r="G13" s="64"/>
      <c r="H13" s="64"/>
      <c r="I13" s="65" t="str">
        <f>_xlfn.IFERROR(IF(D13=0,"(INFORMAR AQUI O VALOR POR EXTENSO)",CONVERTERPARAEXTENSO(D13)),"(INFORMAR AQUI O VALOR POR EXTENSO)")</f>
        <v>(INFORMAR AQUI O VALOR POR EXTENSO)</v>
      </c>
      <c r="J13" s="65"/>
      <c r="K13" s="65"/>
    </row>
    <row r="15" spans="2:11" ht="15">
      <c r="B15" s="70" t="s">
        <v>10</v>
      </c>
      <c r="C15" s="70"/>
      <c r="D15" s="41"/>
      <c r="E15" s="71" t="str">
        <f>_xlfn.IFERROR(IF(D15="","(INFORMAR AQUI O PRAZO POR EXTENSO) dias","("&amp;EXTENSO(ROUND(D15,0))&amp;")"&amp;" dias"),"(INFORMAR AQUI O PRAZO POR EXTENSO) dias")</f>
        <v>(INFORMAR AQUI O PRAZO POR EXTENSO) dias</v>
      </c>
      <c r="F15" s="71"/>
      <c r="G15" s="71"/>
      <c r="H15" s="71"/>
      <c r="I15" s="71"/>
      <c r="J15" s="71"/>
      <c r="K15" s="71"/>
    </row>
    <row r="17" spans="2:11" ht="15">
      <c r="B17" s="72" t="s">
        <v>11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2:11" ht="31.5" customHeight="1">
      <c r="B18" s="73" t="s">
        <v>102</v>
      </c>
      <c r="C18" s="73"/>
      <c r="D18" s="73"/>
      <c r="E18" s="73"/>
      <c r="F18" s="73"/>
      <c r="G18" s="73"/>
      <c r="H18" s="73"/>
      <c r="I18" s="73"/>
      <c r="J18" s="73"/>
      <c r="K18" s="73"/>
    </row>
    <row r="20" spans="2:14" ht="15">
      <c r="B20" s="61" t="s">
        <v>12</v>
      </c>
      <c r="C20" s="61" t="s">
        <v>13</v>
      </c>
      <c r="D20" s="61" t="s">
        <v>14</v>
      </c>
      <c r="E20" s="66" t="s">
        <v>15</v>
      </c>
      <c r="F20" s="69" t="s">
        <v>16</v>
      </c>
      <c r="G20" s="69"/>
      <c r="H20" s="69"/>
      <c r="I20" s="67" t="s">
        <v>17</v>
      </c>
      <c r="J20" s="60" t="s">
        <v>49</v>
      </c>
      <c r="K20" s="60" t="s">
        <v>18</v>
      </c>
      <c r="N20" s="68" t="s">
        <v>19</v>
      </c>
    </row>
    <row r="21" spans="2:14" ht="15">
      <c r="B21" s="61"/>
      <c r="C21" s="61"/>
      <c r="D21" s="61"/>
      <c r="E21" s="66"/>
      <c r="F21" s="43" t="s">
        <v>28</v>
      </c>
      <c r="G21" s="43" t="s">
        <v>29</v>
      </c>
      <c r="H21" s="44" t="s">
        <v>30</v>
      </c>
      <c r="I21" s="67"/>
      <c r="J21" s="60"/>
      <c r="K21" s="60"/>
      <c r="N21" s="68"/>
    </row>
    <row r="22" spans="2:14" ht="15">
      <c r="B22" s="45" t="s">
        <v>31</v>
      </c>
      <c r="C22" s="56" t="s">
        <v>50</v>
      </c>
      <c r="D22" s="47"/>
      <c r="E22" s="48"/>
      <c r="F22" s="48"/>
      <c r="G22" s="48"/>
      <c r="H22" s="48"/>
      <c r="I22" s="49"/>
      <c r="J22" s="48"/>
      <c r="K22" s="50"/>
      <c r="N22" s="23"/>
    </row>
    <row r="23" spans="2:14" ht="15">
      <c r="B23" s="45" t="s">
        <v>32</v>
      </c>
      <c r="C23" s="56" t="s">
        <v>51</v>
      </c>
      <c r="D23" s="47"/>
      <c r="E23" s="48"/>
      <c r="F23" s="48"/>
      <c r="G23" s="48"/>
      <c r="H23" s="48"/>
      <c r="I23" s="49"/>
      <c r="J23" s="48"/>
      <c r="K23" s="50"/>
      <c r="N23" s="23"/>
    </row>
    <row r="24" spans="2:14" ht="28.5">
      <c r="B24" s="51" t="s">
        <v>52</v>
      </c>
      <c r="C24" s="51" t="s">
        <v>46</v>
      </c>
      <c r="D24" s="52" t="s">
        <v>47</v>
      </c>
      <c r="E24" s="53">
        <v>15</v>
      </c>
      <c r="F24" s="54"/>
      <c r="G24" s="54"/>
      <c r="H24" s="53">
        <f>ROUND(F24,2)+ROUND(G24,2)</f>
        <v>0</v>
      </c>
      <c r="I24" s="55"/>
      <c r="J24" s="53">
        <f>ROUND(H24*(1+ROUND(I24,4)),2)</f>
        <v>0</v>
      </c>
      <c r="K24" s="53">
        <f>ROUND(ROUND(J24,2)*ROUND(E24,2),2)</f>
        <v>0</v>
      </c>
      <c r="N24" s="23">
        <v>79.08</v>
      </c>
    </row>
    <row r="25" spans="2:14" ht="28.5">
      <c r="B25" s="51" t="s">
        <v>53</v>
      </c>
      <c r="C25" s="51" t="s">
        <v>54</v>
      </c>
      <c r="D25" s="52" t="s">
        <v>47</v>
      </c>
      <c r="E25" s="53">
        <v>30</v>
      </c>
      <c r="F25" s="54"/>
      <c r="G25" s="54"/>
      <c r="H25" s="53">
        <f>ROUND(F25,2)+ROUND(G25,2)</f>
        <v>0</v>
      </c>
      <c r="I25" s="55"/>
      <c r="J25" s="53">
        <f>ROUND(H25*(1+ROUND(I25,4)),2)</f>
        <v>0</v>
      </c>
      <c r="K25" s="53">
        <f>ROUND(ROUND(J25,2)*ROUND(E25,2),2)</f>
        <v>0</v>
      </c>
      <c r="N25" s="23">
        <v>79.14</v>
      </c>
    </row>
    <row r="26" spans="2:14" ht="14.25">
      <c r="B26" s="51" t="s">
        <v>55</v>
      </c>
      <c r="C26" s="51" t="s">
        <v>44</v>
      </c>
      <c r="D26" s="52" t="s">
        <v>34</v>
      </c>
      <c r="E26" s="53">
        <v>1</v>
      </c>
      <c r="F26" s="54"/>
      <c r="G26" s="54"/>
      <c r="H26" s="53">
        <f>ROUND(F26,2)+ROUND(G26,2)</f>
        <v>0</v>
      </c>
      <c r="I26" s="55"/>
      <c r="J26" s="53">
        <f>ROUND(H26*(1+ROUND(I26,4)),2)</f>
        <v>0</v>
      </c>
      <c r="K26" s="53">
        <f>ROUND(ROUND(J26,2)*ROUND(E26,2),2)</f>
        <v>0</v>
      </c>
      <c r="N26" s="23">
        <v>368.08</v>
      </c>
    </row>
    <row r="27" spans="2:14" ht="85.5">
      <c r="B27" s="51" t="s">
        <v>56</v>
      </c>
      <c r="C27" s="51" t="s">
        <v>45</v>
      </c>
      <c r="D27" s="52" t="s">
        <v>37</v>
      </c>
      <c r="E27" s="53">
        <v>1</v>
      </c>
      <c r="F27" s="54"/>
      <c r="G27" s="54"/>
      <c r="H27" s="53">
        <f>ROUND(F27,2)+ROUND(G27,2)</f>
        <v>0</v>
      </c>
      <c r="I27" s="55"/>
      <c r="J27" s="53">
        <f>ROUND(H27*(1+ROUND(I27,4)),2)</f>
        <v>0</v>
      </c>
      <c r="K27" s="53">
        <f>ROUND(ROUND(J27,2)*ROUND(E27,2),2)</f>
        <v>0</v>
      </c>
      <c r="N27" s="23">
        <v>480.46</v>
      </c>
    </row>
    <row r="28" spans="2:14" ht="15">
      <c r="B28" s="45" t="s">
        <v>35</v>
      </c>
      <c r="C28" s="56" t="s">
        <v>57</v>
      </c>
      <c r="D28" s="47"/>
      <c r="E28" s="48"/>
      <c r="F28" s="48"/>
      <c r="G28" s="48"/>
      <c r="H28" s="48"/>
      <c r="I28" s="49"/>
      <c r="J28" s="48"/>
      <c r="K28" s="50"/>
      <c r="N28" s="23"/>
    </row>
    <row r="29" spans="2:14" ht="15">
      <c r="B29" s="45" t="s">
        <v>36</v>
      </c>
      <c r="C29" s="56" t="s">
        <v>58</v>
      </c>
      <c r="D29" s="47"/>
      <c r="E29" s="48"/>
      <c r="F29" s="48"/>
      <c r="G29" s="48"/>
      <c r="H29" s="48"/>
      <c r="I29" s="49"/>
      <c r="J29" s="48"/>
      <c r="K29" s="50"/>
      <c r="N29" s="23"/>
    </row>
    <row r="30" spans="2:14" ht="14.25">
      <c r="B30" s="51" t="s">
        <v>59</v>
      </c>
      <c r="C30" s="51" t="s">
        <v>60</v>
      </c>
      <c r="D30" s="52" t="s">
        <v>34</v>
      </c>
      <c r="E30" s="53">
        <v>298.1</v>
      </c>
      <c r="F30" s="54"/>
      <c r="G30" s="54"/>
      <c r="H30" s="53">
        <f aca="true" t="shared" si="0" ref="H30:H35">ROUND(F30,2)+ROUND(G30,2)</f>
        <v>0</v>
      </c>
      <c r="I30" s="55"/>
      <c r="J30" s="53">
        <f aca="true" t="shared" si="1" ref="J30:J35">ROUND(H30*(1+ROUND(I30,4)),2)</f>
        <v>0</v>
      </c>
      <c r="K30" s="53">
        <f aca="true" t="shared" si="2" ref="K30:K35">ROUND(ROUND(J30,2)*ROUND(E30,2),2)</f>
        <v>0</v>
      </c>
      <c r="N30" s="23">
        <v>6.79</v>
      </c>
    </row>
    <row r="31" spans="2:14" ht="71.25">
      <c r="B31" s="51" t="s">
        <v>61</v>
      </c>
      <c r="C31" s="51" t="s">
        <v>62</v>
      </c>
      <c r="D31" s="52" t="s">
        <v>34</v>
      </c>
      <c r="E31" s="53">
        <v>298.1</v>
      </c>
      <c r="F31" s="54"/>
      <c r="G31" s="54"/>
      <c r="H31" s="53">
        <f t="shared" si="0"/>
        <v>0</v>
      </c>
      <c r="I31" s="55"/>
      <c r="J31" s="53">
        <f t="shared" si="1"/>
        <v>0</v>
      </c>
      <c r="K31" s="53">
        <f t="shared" si="2"/>
        <v>0</v>
      </c>
      <c r="N31" s="23">
        <v>41.6</v>
      </c>
    </row>
    <row r="32" spans="2:14" ht="14.25">
      <c r="B32" s="51" t="s">
        <v>63</v>
      </c>
      <c r="C32" s="51" t="s">
        <v>64</v>
      </c>
      <c r="D32" s="52" t="s">
        <v>34</v>
      </c>
      <c r="E32" s="53">
        <v>52</v>
      </c>
      <c r="F32" s="54"/>
      <c r="G32" s="54"/>
      <c r="H32" s="53">
        <f t="shared" si="0"/>
        <v>0</v>
      </c>
      <c r="I32" s="55"/>
      <c r="J32" s="53">
        <f t="shared" si="1"/>
        <v>0</v>
      </c>
      <c r="K32" s="53">
        <f t="shared" si="2"/>
        <v>0</v>
      </c>
      <c r="N32" s="23">
        <v>6.79</v>
      </c>
    </row>
    <row r="33" spans="2:14" ht="57">
      <c r="B33" s="51" t="s">
        <v>65</v>
      </c>
      <c r="C33" s="51" t="s">
        <v>66</v>
      </c>
      <c r="D33" s="52" t="s">
        <v>34</v>
      </c>
      <c r="E33" s="53">
        <v>52</v>
      </c>
      <c r="F33" s="54"/>
      <c r="G33" s="54"/>
      <c r="H33" s="53">
        <f t="shared" si="0"/>
        <v>0</v>
      </c>
      <c r="I33" s="55"/>
      <c r="J33" s="53">
        <f t="shared" si="1"/>
        <v>0</v>
      </c>
      <c r="K33" s="53">
        <f t="shared" si="2"/>
        <v>0</v>
      </c>
      <c r="N33" s="23">
        <v>48.75</v>
      </c>
    </row>
    <row r="34" spans="2:14" ht="28.5">
      <c r="B34" s="51" t="s">
        <v>67</v>
      </c>
      <c r="C34" s="51" t="s">
        <v>68</v>
      </c>
      <c r="D34" s="52" t="s">
        <v>33</v>
      </c>
      <c r="E34" s="53">
        <v>113.64</v>
      </c>
      <c r="F34" s="54"/>
      <c r="G34" s="54"/>
      <c r="H34" s="53">
        <f t="shared" si="0"/>
        <v>0</v>
      </c>
      <c r="I34" s="55"/>
      <c r="J34" s="53">
        <f t="shared" si="1"/>
        <v>0</v>
      </c>
      <c r="K34" s="53">
        <f t="shared" si="2"/>
        <v>0</v>
      </c>
      <c r="N34" s="23">
        <v>21.47</v>
      </c>
    </row>
    <row r="35" spans="2:14" ht="28.5">
      <c r="B35" s="51" t="s">
        <v>69</v>
      </c>
      <c r="C35" s="51" t="s">
        <v>70</v>
      </c>
      <c r="D35" s="52" t="s">
        <v>33</v>
      </c>
      <c r="E35" s="53">
        <v>48.47</v>
      </c>
      <c r="F35" s="54"/>
      <c r="G35" s="54"/>
      <c r="H35" s="53">
        <f t="shared" si="0"/>
        <v>0</v>
      </c>
      <c r="I35" s="55"/>
      <c r="J35" s="53">
        <f t="shared" si="1"/>
        <v>0</v>
      </c>
      <c r="K35" s="53">
        <f t="shared" si="2"/>
        <v>0</v>
      </c>
      <c r="N35" s="23">
        <v>3.91</v>
      </c>
    </row>
    <row r="36" spans="2:14" ht="28.5">
      <c r="B36" s="51" t="s">
        <v>71</v>
      </c>
      <c r="C36" s="51" t="s">
        <v>72</v>
      </c>
      <c r="D36" s="52" t="s">
        <v>33</v>
      </c>
      <c r="E36" s="53">
        <v>22.47</v>
      </c>
      <c r="F36" s="54"/>
      <c r="G36" s="54"/>
      <c r="H36" s="53">
        <f aca="true" t="shared" si="3" ref="H36:H43">ROUND(F36,2)+ROUND(G36,2)</f>
        <v>0</v>
      </c>
      <c r="I36" s="55"/>
      <c r="J36" s="53">
        <f aca="true" t="shared" si="4" ref="J36:J43">ROUND(H36*(1+ROUND(I36,4)),2)</f>
        <v>0</v>
      </c>
      <c r="K36" s="53">
        <f aca="true" t="shared" si="5" ref="K36:K43">ROUND(ROUND(J36,2)*ROUND(E36,2),2)</f>
        <v>0</v>
      </c>
      <c r="N36" s="23">
        <v>35</v>
      </c>
    </row>
    <row r="37" spans="2:14" ht="28.5">
      <c r="B37" s="51" t="s">
        <v>73</v>
      </c>
      <c r="C37" s="51" t="s">
        <v>74</v>
      </c>
      <c r="D37" s="52" t="s">
        <v>33</v>
      </c>
      <c r="E37" s="53">
        <v>26</v>
      </c>
      <c r="F37" s="54"/>
      <c r="G37" s="54"/>
      <c r="H37" s="53">
        <f t="shared" si="3"/>
        <v>0</v>
      </c>
      <c r="I37" s="55"/>
      <c r="J37" s="53">
        <f t="shared" si="4"/>
        <v>0</v>
      </c>
      <c r="K37" s="53">
        <f t="shared" si="5"/>
        <v>0</v>
      </c>
      <c r="N37" s="23">
        <v>68.45</v>
      </c>
    </row>
    <row r="38" spans="2:14" ht="15">
      <c r="B38" s="45" t="s">
        <v>38</v>
      </c>
      <c r="C38" s="46" t="s">
        <v>75</v>
      </c>
      <c r="D38" s="47"/>
      <c r="E38" s="48"/>
      <c r="F38" s="48"/>
      <c r="G38" s="48"/>
      <c r="H38" s="48"/>
      <c r="I38" s="49"/>
      <c r="J38" s="48"/>
      <c r="K38" s="50"/>
      <c r="N38" s="23"/>
    </row>
    <row r="39" spans="2:14" ht="28.5">
      <c r="B39" s="51" t="s">
        <v>76</v>
      </c>
      <c r="C39" s="51" t="s">
        <v>77</v>
      </c>
      <c r="D39" s="52" t="s">
        <v>33</v>
      </c>
      <c r="E39" s="53">
        <v>607.65</v>
      </c>
      <c r="F39" s="54"/>
      <c r="G39" s="54"/>
      <c r="H39" s="53">
        <f t="shared" si="3"/>
        <v>0</v>
      </c>
      <c r="I39" s="55"/>
      <c r="J39" s="53">
        <f t="shared" si="4"/>
        <v>0</v>
      </c>
      <c r="K39" s="53">
        <f t="shared" si="5"/>
        <v>0</v>
      </c>
      <c r="N39" s="23">
        <v>8.12</v>
      </c>
    </row>
    <row r="40" spans="2:14" ht="15">
      <c r="B40" s="45" t="s">
        <v>39</v>
      </c>
      <c r="C40" s="46" t="s">
        <v>78</v>
      </c>
      <c r="D40" s="47"/>
      <c r="E40" s="48"/>
      <c r="F40" s="48"/>
      <c r="G40" s="48"/>
      <c r="H40" s="48"/>
      <c r="I40" s="49"/>
      <c r="J40" s="48"/>
      <c r="K40" s="50"/>
      <c r="N40" s="23"/>
    </row>
    <row r="41" spans="2:14" ht="28.5">
      <c r="B41" s="51" t="s">
        <v>79</v>
      </c>
      <c r="C41" s="51" t="s">
        <v>80</v>
      </c>
      <c r="D41" s="52" t="s">
        <v>81</v>
      </c>
      <c r="E41" s="53">
        <v>32</v>
      </c>
      <c r="F41" s="54"/>
      <c r="G41" s="54"/>
      <c r="H41" s="53">
        <f t="shared" si="3"/>
        <v>0</v>
      </c>
      <c r="I41" s="55"/>
      <c r="J41" s="53">
        <f t="shared" si="4"/>
        <v>0</v>
      </c>
      <c r="K41" s="53">
        <f t="shared" si="5"/>
        <v>0</v>
      </c>
      <c r="N41" s="23">
        <v>34.61</v>
      </c>
    </row>
    <row r="42" spans="2:14" ht="28.5">
      <c r="B42" s="51" t="s">
        <v>82</v>
      </c>
      <c r="C42" s="51" t="s">
        <v>83</v>
      </c>
      <c r="D42" s="52" t="s">
        <v>48</v>
      </c>
      <c r="E42" s="53">
        <v>10</v>
      </c>
      <c r="F42" s="54"/>
      <c r="G42" s="54"/>
      <c r="H42" s="53">
        <f t="shared" si="3"/>
        <v>0</v>
      </c>
      <c r="I42" s="55"/>
      <c r="J42" s="53">
        <f t="shared" si="4"/>
        <v>0</v>
      </c>
      <c r="K42" s="53">
        <f t="shared" si="5"/>
        <v>0</v>
      </c>
      <c r="N42" s="23">
        <v>27.58</v>
      </c>
    </row>
    <row r="43" spans="2:14" ht="42.75">
      <c r="B43" s="51" t="s">
        <v>84</v>
      </c>
      <c r="C43" s="51" t="s">
        <v>85</v>
      </c>
      <c r="D43" s="52" t="s">
        <v>86</v>
      </c>
      <c r="E43" s="53">
        <v>200</v>
      </c>
      <c r="F43" s="54"/>
      <c r="G43" s="54"/>
      <c r="H43" s="53">
        <f t="shared" si="3"/>
        <v>0</v>
      </c>
      <c r="I43" s="55"/>
      <c r="J43" s="53">
        <f t="shared" si="4"/>
        <v>0</v>
      </c>
      <c r="K43" s="53">
        <f t="shared" si="5"/>
        <v>0</v>
      </c>
      <c r="N43" s="23">
        <v>1.56</v>
      </c>
    </row>
    <row r="44" spans="2:14" ht="15">
      <c r="B44" s="45" t="s">
        <v>40</v>
      </c>
      <c r="C44" s="56" t="s">
        <v>87</v>
      </c>
      <c r="D44" s="47"/>
      <c r="E44" s="48"/>
      <c r="F44" s="48"/>
      <c r="G44" s="48"/>
      <c r="H44" s="48"/>
      <c r="I44" s="49"/>
      <c r="J44" s="48"/>
      <c r="K44" s="50"/>
      <c r="N44" s="23"/>
    </row>
    <row r="45" spans="2:14" ht="15">
      <c r="B45" s="45" t="s">
        <v>41</v>
      </c>
      <c r="C45" s="46" t="s">
        <v>58</v>
      </c>
      <c r="D45" s="47"/>
      <c r="E45" s="48"/>
      <c r="F45" s="48"/>
      <c r="G45" s="48"/>
      <c r="H45" s="48"/>
      <c r="I45" s="49"/>
      <c r="J45" s="48"/>
      <c r="K45" s="50"/>
      <c r="N45" s="23"/>
    </row>
    <row r="46" spans="2:14" ht="28.5">
      <c r="B46" s="51" t="s">
        <v>88</v>
      </c>
      <c r="C46" s="51" t="s">
        <v>68</v>
      </c>
      <c r="D46" s="52" t="s">
        <v>33</v>
      </c>
      <c r="E46" s="53">
        <v>57.42</v>
      </c>
      <c r="F46" s="54"/>
      <c r="G46" s="54"/>
      <c r="H46" s="53">
        <f aca="true" t="shared" si="6" ref="H46:H54">ROUND(F46,2)+ROUND(G46,2)</f>
        <v>0</v>
      </c>
      <c r="I46" s="55"/>
      <c r="J46" s="53">
        <f aca="true" t="shared" si="7" ref="J46:J54">ROUND(H46*(1+ROUND(I46,4)),2)</f>
        <v>0</v>
      </c>
      <c r="K46" s="53">
        <f aca="true" t="shared" si="8" ref="K46:K54">ROUND(ROUND(J46,2)*ROUND(E46,2),2)</f>
        <v>0</v>
      </c>
      <c r="N46" s="23">
        <v>21.47</v>
      </c>
    </row>
    <row r="47" spans="2:14" ht="28.5">
      <c r="B47" s="51" t="s">
        <v>89</v>
      </c>
      <c r="C47" s="51" t="s">
        <v>70</v>
      </c>
      <c r="D47" s="52" t="s">
        <v>33</v>
      </c>
      <c r="E47" s="53">
        <v>22</v>
      </c>
      <c r="F47" s="54"/>
      <c r="G47" s="54"/>
      <c r="H47" s="53">
        <f t="shared" si="6"/>
        <v>0</v>
      </c>
      <c r="I47" s="55"/>
      <c r="J47" s="53">
        <f t="shared" si="7"/>
        <v>0</v>
      </c>
      <c r="K47" s="53">
        <f t="shared" si="8"/>
        <v>0</v>
      </c>
      <c r="N47" s="23">
        <v>3.91</v>
      </c>
    </row>
    <row r="48" spans="2:14" ht="28.5">
      <c r="B48" s="51" t="s">
        <v>90</v>
      </c>
      <c r="C48" s="51" t="s">
        <v>72</v>
      </c>
      <c r="D48" s="52" t="s">
        <v>33</v>
      </c>
      <c r="E48" s="53">
        <v>22</v>
      </c>
      <c r="F48" s="54"/>
      <c r="G48" s="54"/>
      <c r="H48" s="53">
        <f t="shared" si="6"/>
        <v>0</v>
      </c>
      <c r="I48" s="55"/>
      <c r="J48" s="53">
        <f t="shared" si="7"/>
        <v>0</v>
      </c>
      <c r="K48" s="53">
        <f t="shared" si="8"/>
        <v>0</v>
      </c>
      <c r="N48" s="23">
        <v>35</v>
      </c>
    </row>
    <row r="49" spans="2:14" ht="14.25">
      <c r="B49" s="51" t="s">
        <v>91</v>
      </c>
      <c r="C49" s="51" t="s">
        <v>92</v>
      </c>
      <c r="D49" s="52" t="s">
        <v>34</v>
      </c>
      <c r="E49" s="53">
        <v>522</v>
      </c>
      <c r="F49" s="54"/>
      <c r="G49" s="54"/>
      <c r="H49" s="53">
        <f t="shared" si="6"/>
        <v>0</v>
      </c>
      <c r="I49" s="55"/>
      <c r="J49" s="53">
        <f t="shared" si="7"/>
        <v>0</v>
      </c>
      <c r="K49" s="53">
        <f t="shared" si="8"/>
        <v>0</v>
      </c>
      <c r="N49" s="23">
        <v>5.09</v>
      </c>
    </row>
    <row r="50" spans="2:14" ht="14.25">
      <c r="B50" s="51" t="s">
        <v>93</v>
      </c>
      <c r="C50" s="51" t="s">
        <v>94</v>
      </c>
      <c r="D50" s="52" t="s">
        <v>34</v>
      </c>
      <c r="E50" s="53">
        <v>522</v>
      </c>
      <c r="F50" s="54"/>
      <c r="G50" s="54"/>
      <c r="H50" s="53">
        <f t="shared" si="6"/>
        <v>0</v>
      </c>
      <c r="I50" s="55"/>
      <c r="J50" s="53">
        <f t="shared" si="7"/>
        <v>0</v>
      </c>
      <c r="K50" s="53">
        <f t="shared" si="8"/>
        <v>0</v>
      </c>
      <c r="N50" s="23">
        <v>8.99</v>
      </c>
    </row>
    <row r="51" spans="2:14" ht="15">
      <c r="B51" s="45" t="s">
        <v>42</v>
      </c>
      <c r="C51" s="46" t="s">
        <v>75</v>
      </c>
      <c r="D51" s="47"/>
      <c r="E51" s="48"/>
      <c r="F51" s="48"/>
      <c r="G51" s="48"/>
      <c r="H51" s="48"/>
      <c r="I51" s="49"/>
      <c r="J51" s="48"/>
      <c r="K51" s="50"/>
      <c r="N51" s="23"/>
    </row>
    <row r="52" spans="2:14" ht="28.5">
      <c r="B52" s="51" t="s">
        <v>95</v>
      </c>
      <c r="C52" s="51" t="s">
        <v>77</v>
      </c>
      <c r="D52" s="52" t="s">
        <v>33</v>
      </c>
      <c r="E52" s="53">
        <v>88</v>
      </c>
      <c r="F52" s="54"/>
      <c r="G52" s="54"/>
      <c r="H52" s="53">
        <f t="shared" si="6"/>
        <v>0</v>
      </c>
      <c r="I52" s="55"/>
      <c r="J52" s="53">
        <f t="shared" si="7"/>
        <v>0</v>
      </c>
      <c r="K52" s="53">
        <f t="shared" si="8"/>
        <v>0</v>
      </c>
      <c r="N52" s="23">
        <v>8.12</v>
      </c>
    </row>
    <row r="53" spans="2:14" ht="15">
      <c r="B53" s="45" t="s">
        <v>43</v>
      </c>
      <c r="C53" s="46" t="s">
        <v>78</v>
      </c>
      <c r="D53" s="47"/>
      <c r="E53" s="48"/>
      <c r="F53" s="48"/>
      <c r="G53" s="48"/>
      <c r="H53" s="48"/>
      <c r="I53" s="49"/>
      <c r="J53" s="48"/>
      <c r="K53" s="50"/>
      <c r="N53" s="23"/>
    </row>
    <row r="54" spans="2:14" ht="28.5">
      <c r="B54" s="51" t="s">
        <v>96</v>
      </c>
      <c r="C54" s="51" t="s">
        <v>80</v>
      </c>
      <c r="D54" s="52" t="s">
        <v>81</v>
      </c>
      <c r="E54" s="53">
        <v>32</v>
      </c>
      <c r="F54" s="54"/>
      <c r="G54" s="54"/>
      <c r="H54" s="53">
        <f t="shared" si="6"/>
        <v>0</v>
      </c>
      <c r="I54" s="55"/>
      <c r="J54" s="53">
        <f t="shared" si="7"/>
        <v>0</v>
      </c>
      <c r="K54" s="53">
        <f t="shared" si="8"/>
        <v>0</v>
      </c>
      <c r="N54" s="23">
        <v>34.61</v>
      </c>
    </row>
    <row r="55" spans="2:14" ht="28.5">
      <c r="B55" s="51" t="s">
        <v>97</v>
      </c>
      <c r="C55" s="51" t="s">
        <v>83</v>
      </c>
      <c r="D55" s="52" t="s">
        <v>48</v>
      </c>
      <c r="E55" s="53">
        <v>5</v>
      </c>
      <c r="F55" s="54"/>
      <c r="G55" s="54"/>
      <c r="H55" s="53">
        <f>ROUND(F55,2)+ROUND(G55,2)</f>
        <v>0</v>
      </c>
      <c r="I55" s="55"/>
      <c r="J55" s="53">
        <f>ROUND(H55*(1+ROUND(I55,4)),2)</f>
        <v>0</v>
      </c>
      <c r="K55" s="53">
        <f>ROUND(ROUND(J55,2)*ROUND(E55,2),2)</f>
        <v>0</v>
      </c>
      <c r="N55" s="23">
        <v>27.58</v>
      </c>
    </row>
    <row r="56" spans="2:14" ht="42.75">
      <c r="B56" s="51" t="s">
        <v>98</v>
      </c>
      <c r="C56" s="51" t="s">
        <v>85</v>
      </c>
      <c r="D56" s="52" t="s">
        <v>86</v>
      </c>
      <c r="E56" s="53">
        <v>100</v>
      </c>
      <c r="F56" s="54"/>
      <c r="G56" s="54"/>
      <c r="H56" s="53">
        <f>ROUND(F56,2)+ROUND(G56,2)</f>
        <v>0</v>
      </c>
      <c r="I56" s="55"/>
      <c r="J56" s="53">
        <f>ROUND(H56*(1+ROUND(I56,4)),2)</f>
        <v>0</v>
      </c>
      <c r="K56" s="53">
        <f>ROUND(ROUND(J56,2)*ROUND(E56,2),2)</f>
        <v>0</v>
      </c>
      <c r="N56" s="23">
        <v>1.56</v>
      </c>
    </row>
    <row r="57" spans="2:11" ht="15">
      <c r="B57" s="24"/>
      <c r="C57" s="25"/>
      <c r="D57" s="25"/>
      <c r="E57" s="25"/>
      <c r="F57" s="25"/>
      <c r="G57" s="25"/>
      <c r="H57" s="25"/>
      <c r="I57" s="26"/>
      <c r="J57" s="27" t="s">
        <v>20</v>
      </c>
      <c r="K57" s="28">
        <f>SUM(K22:K56)</f>
        <v>0</v>
      </c>
    </row>
    <row r="58" ht="12.75">
      <c r="J58" s="29"/>
    </row>
    <row r="59" spans="2:10" ht="14.25">
      <c r="B59" s="30"/>
      <c r="C59" s="31">
        <f>C7</f>
        <v>0</v>
      </c>
      <c r="J59" s="29"/>
    </row>
    <row r="60" spans="2:10" ht="14.25">
      <c r="B60" s="32" t="str">
        <f>IF(B59="","(cidade)","")</f>
        <v>(cidade)</v>
      </c>
      <c r="C60" s="33"/>
      <c r="J60" s="29"/>
    </row>
    <row r="61" ht="12.75">
      <c r="J61" s="29"/>
    </row>
    <row r="62" ht="12.75">
      <c r="J62" s="29"/>
    </row>
    <row r="63" spans="3:10" ht="13.5" thickBot="1">
      <c r="C63" s="34"/>
      <c r="G63" s="35"/>
      <c r="H63" s="35"/>
      <c r="I63" s="35"/>
      <c r="J63" s="36"/>
    </row>
    <row r="64" spans="2:10" ht="15">
      <c r="B64" s="17"/>
      <c r="C64" s="37" t="s">
        <v>21</v>
      </c>
      <c r="D64" s="17"/>
      <c r="E64" s="17"/>
      <c r="F64" s="17"/>
      <c r="G64" s="59" t="s">
        <v>22</v>
      </c>
      <c r="H64" s="59"/>
      <c r="I64" s="59"/>
      <c r="J64" s="59"/>
    </row>
    <row r="65" spans="2:10" ht="14.25">
      <c r="B65" s="38" t="s">
        <v>23</v>
      </c>
      <c r="C65" s="39"/>
      <c r="D65" s="17"/>
      <c r="F65" s="38" t="s">
        <v>23</v>
      </c>
      <c r="G65" s="57"/>
      <c r="H65" s="57"/>
      <c r="I65" s="57"/>
      <c r="J65" s="57"/>
    </row>
    <row r="66" spans="2:11" ht="14.25">
      <c r="B66" s="38" t="s">
        <v>24</v>
      </c>
      <c r="C66" s="39"/>
      <c r="D66" s="17"/>
      <c r="F66" s="38" t="s">
        <v>25</v>
      </c>
      <c r="G66" s="57"/>
      <c r="H66" s="57"/>
      <c r="I66" s="57"/>
      <c r="J66" s="57"/>
      <c r="K66" s="1" t="str">
        <f>IF(G66="","(Ex,: Engenheiro Civil)","")</f>
        <v>(Ex,: Engenheiro Civil)</v>
      </c>
    </row>
    <row r="67" spans="2:11" ht="14.25">
      <c r="B67" s="38" t="s">
        <v>26</v>
      </c>
      <c r="C67" s="40"/>
      <c r="D67" s="17"/>
      <c r="F67" s="38" t="s">
        <v>27</v>
      </c>
      <c r="G67" s="57"/>
      <c r="H67" s="57"/>
      <c r="I67" s="57"/>
      <c r="J67" s="57"/>
      <c r="K67" s="1" t="str">
        <f>IF(G67="","(Ex: 100015-3)","")</f>
        <v>(Ex: 100015-3)</v>
      </c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</sheetData>
  <sheetProtection sheet="1" formatColumns="0" formatRows="0"/>
  <mergeCells count="25">
    <mergeCell ref="N20:N21"/>
    <mergeCell ref="F20:H20"/>
    <mergeCell ref="G64:J64"/>
    <mergeCell ref="G65:J65"/>
    <mergeCell ref="B15:C15"/>
    <mergeCell ref="E15:K15"/>
    <mergeCell ref="B17:K17"/>
    <mergeCell ref="B18:K18"/>
    <mergeCell ref="B20:B21"/>
    <mergeCell ref="D20:D21"/>
    <mergeCell ref="E20:E21"/>
    <mergeCell ref="I20:I21"/>
    <mergeCell ref="J20:J21"/>
    <mergeCell ref="G66:J66"/>
    <mergeCell ref="K20:K21"/>
    <mergeCell ref="G67:J67"/>
    <mergeCell ref="B1:K1"/>
    <mergeCell ref="B10:K10"/>
    <mergeCell ref="B12:C12"/>
    <mergeCell ref="D12:H12"/>
    <mergeCell ref="I12:K12"/>
    <mergeCell ref="B13:C13"/>
    <mergeCell ref="D13:H13"/>
    <mergeCell ref="I13:K13"/>
    <mergeCell ref="C20:C21"/>
  </mergeCells>
  <conditionalFormatting sqref="C4">
    <cfRule type="expression" priority="712" dxfId="86" stopIfTrue="1">
      <formula>C4=""</formula>
    </cfRule>
    <cfRule type="expression" priority="713" dxfId="86" stopIfTrue="1">
      <formula>""</formula>
    </cfRule>
  </conditionalFormatting>
  <conditionalFormatting sqref="C5">
    <cfRule type="expression" priority="714" dxfId="86" stopIfTrue="1">
      <formula>C5=""</formula>
    </cfRule>
  </conditionalFormatting>
  <conditionalFormatting sqref="C6">
    <cfRule type="expression" priority="715" dxfId="86" stopIfTrue="1">
      <formula>C6=""</formula>
    </cfRule>
  </conditionalFormatting>
  <conditionalFormatting sqref="C7">
    <cfRule type="expression" priority="716" dxfId="86" stopIfTrue="1">
      <formula>C7=""</formula>
    </cfRule>
  </conditionalFormatting>
  <conditionalFormatting sqref="H6">
    <cfRule type="expression" priority="717" dxfId="86" stopIfTrue="1">
      <formula>H6=""</formula>
    </cfRule>
  </conditionalFormatting>
  <conditionalFormatting sqref="H5">
    <cfRule type="expression" priority="718" dxfId="86" stopIfTrue="1">
      <formula>H5=""</formula>
    </cfRule>
  </conditionalFormatting>
  <conditionalFormatting sqref="D15">
    <cfRule type="expression" priority="719" dxfId="86" stopIfTrue="1">
      <formula>$D$15=""</formula>
    </cfRule>
  </conditionalFormatting>
  <conditionalFormatting sqref="C65">
    <cfRule type="expression" priority="722" dxfId="86" stopIfTrue="1">
      <formula>C65=""</formula>
    </cfRule>
  </conditionalFormatting>
  <conditionalFormatting sqref="C66">
    <cfRule type="expression" priority="723" dxfId="86" stopIfTrue="1">
      <formula>C66=""</formula>
    </cfRule>
  </conditionalFormatting>
  <conditionalFormatting sqref="G66">
    <cfRule type="expression" priority="724" dxfId="86" stopIfTrue="1">
      <formula>G66=""</formula>
    </cfRule>
  </conditionalFormatting>
  <conditionalFormatting sqref="B59">
    <cfRule type="expression" priority="725" dxfId="86" stopIfTrue="1">
      <formula>$B$59=""</formula>
    </cfRule>
  </conditionalFormatting>
  <conditionalFormatting sqref="G65">
    <cfRule type="expression" priority="726" dxfId="86" stopIfTrue="1">
      <formula>G65=""</formula>
    </cfRule>
  </conditionalFormatting>
  <conditionalFormatting sqref="G67">
    <cfRule type="expression" priority="727" dxfId="86" stopIfTrue="1">
      <formula>G67=""</formula>
    </cfRule>
  </conditionalFormatting>
  <conditionalFormatting sqref="C67">
    <cfRule type="expression" priority="728" dxfId="86" stopIfTrue="1">
      <formula>$C$67=""</formula>
    </cfRule>
  </conditionalFormatting>
  <conditionalFormatting sqref="E15:G15">
    <cfRule type="containsText" priority="710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709" dxfId="0" operator="containsText" stopIfTrue="1" text="(INFORMAR AQUI O VALOR POR EXTENSO)">
      <formula>NOT(ISERROR(SEARCH("(INFORMAR AQUI O VALOR POR EXTENSO)",I13)))</formula>
    </cfRule>
  </conditionalFormatting>
  <conditionalFormatting sqref="F27">
    <cfRule type="expression" priority="66" dxfId="0" stopIfTrue="1">
      <formula>F27=""</formula>
    </cfRule>
  </conditionalFormatting>
  <conditionalFormatting sqref="G27">
    <cfRule type="expression" priority="65" dxfId="0" stopIfTrue="1">
      <formula>G27=""</formula>
    </cfRule>
  </conditionalFormatting>
  <conditionalFormatting sqref="I27">
    <cfRule type="expression" priority="64" dxfId="0" stopIfTrue="1">
      <formula>I27=""</formula>
    </cfRule>
  </conditionalFormatting>
  <conditionalFormatting sqref="F26">
    <cfRule type="expression" priority="62" dxfId="0" stopIfTrue="1">
      <formula>F26=""</formula>
    </cfRule>
  </conditionalFormatting>
  <conditionalFormatting sqref="G26">
    <cfRule type="expression" priority="61" dxfId="0" stopIfTrue="1">
      <formula>G26=""</formula>
    </cfRule>
  </conditionalFormatting>
  <conditionalFormatting sqref="I26">
    <cfRule type="expression" priority="60" dxfId="0" stopIfTrue="1">
      <formula>I26=""</formula>
    </cfRule>
  </conditionalFormatting>
  <conditionalFormatting sqref="F25">
    <cfRule type="expression" priority="58" dxfId="0" stopIfTrue="1">
      <formula>F25=""</formula>
    </cfRule>
  </conditionalFormatting>
  <conditionalFormatting sqref="G25">
    <cfRule type="expression" priority="57" dxfId="0" stopIfTrue="1">
      <formula>G25=""</formula>
    </cfRule>
  </conditionalFormatting>
  <conditionalFormatting sqref="I25">
    <cfRule type="expression" priority="56" dxfId="0" stopIfTrue="1">
      <formula>I25=""</formula>
    </cfRule>
  </conditionalFormatting>
  <conditionalFormatting sqref="F24">
    <cfRule type="expression" priority="54" dxfId="0" stopIfTrue="1">
      <formula>F24=""</formula>
    </cfRule>
  </conditionalFormatting>
  <conditionalFormatting sqref="G24">
    <cfRule type="expression" priority="53" dxfId="0" stopIfTrue="1">
      <formula>G24=""</formula>
    </cfRule>
  </conditionalFormatting>
  <conditionalFormatting sqref="I24">
    <cfRule type="expression" priority="52" dxfId="0" stopIfTrue="1">
      <formula>I24=""</formula>
    </cfRule>
  </conditionalFormatting>
  <conditionalFormatting sqref="F56">
    <cfRule type="expression" priority="146" dxfId="0" stopIfTrue="1">
      <formula>F56=""</formula>
    </cfRule>
  </conditionalFormatting>
  <conditionalFormatting sqref="G56">
    <cfRule type="expression" priority="145" dxfId="0" stopIfTrue="1">
      <formula>G56=""</formula>
    </cfRule>
  </conditionalFormatting>
  <conditionalFormatting sqref="F55">
    <cfRule type="expression" priority="142" dxfId="0" stopIfTrue="1">
      <formula>F55=""</formula>
    </cfRule>
  </conditionalFormatting>
  <conditionalFormatting sqref="G55">
    <cfRule type="expression" priority="141" dxfId="0" stopIfTrue="1">
      <formula>G55=""</formula>
    </cfRule>
  </conditionalFormatting>
  <conditionalFormatting sqref="F43">
    <cfRule type="expression" priority="130" dxfId="0" stopIfTrue="1">
      <formula>F43=""</formula>
    </cfRule>
  </conditionalFormatting>
  <conditionalFormatting sqref="G43">
    <cfRule type="expression" priority="129" dxfId="0" stopIfTrue="1">
      <formula>G43=""</formula>
    </cfRule>
  </conditionalFormatting>
  <conditionalFormatting sqref="J42">
    <cfRule type="expression" priority="127" dxfId="1" stopIfTrue="1">
      <formula>J42&gt;N42</formula>
    </cfRule>
  </conditionalFormatting>
  <conditionalFormatting sqref="J55">
    <cfRule type="expression" priority="143" dxfId="1" stopIfTrue="1">
      <formula>J55&gt;N55</formula>
    </cfRule>
  </conditionalFormatting>
  <conditionalFormatting sqref="J56">
    <cfRule type="expression" priority="147" dxfId="1" stopIfTrue="1">
      <formula>J56&gt;N56</formula>
    </cfRule>
  </conditionalFormatting>
  <conditionalFormatting sqref="J43">
    <cfRule type="expression" priority="131" dxfId="1" stopIfTrue="1">
      <formula>J43&gt;N43</formula>
    </cfRule>
  </conditionalFormatting>
  <conditionalFormatting sqref="F42">
    <cfRule type="expression" priority="126" dxfId="0" stopIfTrue="1">
      <formula>F42=""</formula>
    </cfRule>
  </conditionalFormatting>
  <conditionalFormatting sqref="G42">
    <cfRule type="expression" priority="125" dxfId="0" stopIfTrue="1">
      <formula>G42=""</formula>
    </cfRule>
  </conditionalFormatting>
  <conditionalFormatting sqref="J41">
    <cfRule type="expression" priority="123" dxfId="1" stopIfTrue="1">
      <formula>J41&gt;N41</formula>
    </cfRule>
  </conditionalFormatting>
  <conditionalFormatting sqref="F41">
    <cfRule type="expression" priority="122" dxfId="0" stopIfTrue="1">
      <formula>F41=""</formula>
    </cfRule>
  </conditionalFormatting>
  <conditionalFormatting sqref="G41">
    <cfRule type="expression" priority="121" dxfId="0" stopIfTrue="1">
      <formula>G41=""</formula>
    </cfRule>
  </conditionalFormatting>
  <conditionalFormatting sqref="F39">
    <cfRule type="expression" priority="114" dxfId="0" stopIfTrue="1">
      <formula>F39=""</formula>
    </cfRule>
  </conditionalFormatting>
  <conditionalFormatting sqref="G39">
    <cfRule type="expression" priority="113" dxfId="0" stopIfTrue="1">
      <formula>G39=""</formula>
    </cfRule>
  </conditionalFormatting>
  <conditionalFormatting sqref="F37">
    <cfRule type="expression" priority="106" dxfId="0" stopIfTrue="1">
      <formula>F37=""</formula>
    </cfRule>
  </conditionalFormatting>
  <conditionalFormatting sqref="G37">
    <cfRule type="expression" priority="105" dxfId="0" stopIfTrue="1">
      <formula>G37=""</formula>
    </cfRule>
  </conditionalFormatting>
  <conditionalFormatting sqref="J36">
    <cfRule type="expression" priority="103" dxfId="1" stopIfTrue="1">
      <formula>J36&gt;N36</formula>
    </cfRule>
  </conditionalFormatting>
  <conditionalFormatting sqref="F36">
    <cfRule type="expression" priority="102" dxfId="0" stopIfTrue="1">
      <formula>F36=""</formula>
    </cfRule>
  </conditionalFormatting>
  <conditionalFormatting sqref="G36">
    <cfRule type="expression" priority="101" dxfId="0" stopIfTrue="1">
      <formula>G36=""</formula>
    </cfRule>
  </conditionalFormatting>
  <conditionalFormatting sqref="J39">
    <cfRule type="expression" priority="115" dxfId="1" stopIfTrue="1">
      <formula>J39&gt;N39</formula>
    </cfRule>
  </conditionalFormatting>
  <conditionalFormatting sqref="F31">
    <cfRule type="expression" priority="82" dxfId="0" stopIfTrue="1">
      <formula>F31=""</formula>
    </cfRule>
  </conditionalFormatting>
  <conditionalFormatting sqref="G31">
    <cfRule type="expression" priority="81" dxfId="0" stopIfTrue="1">
      <formula>G31=""</formula>
    </cfRule>
  </conditionalFormatting>
  <conditionalFormatting sqref="J34:J35">
    <cfRule type="expression" priority="95" dxfId="1" stopIfTrue="1">
      <formula>J34&gt;N34</formula>
    </cfRule>
  </conditionalFormatting>
  <conditionalFormatting sqref="F34">
    <cfRule type="expression" priority="94" dxfId="0" stopIfTrue="1">
      <formula>F34=""</formula>
    </cfRule>
  </conditionalFormatting>
  <conditionalFormatting sqref="G34">
    <cfRule type="expression" priority="93" dxfId="0" stopIfTrue="1">
      <formula>G34=""</formula>
    </cfRule>
  </conditionalFormatting>
  <conditionalFormatting sqref="J37">
    <cfRule type="expression" priority="107" dxfId="1" stopIfTrue="1">
      <formula>J37&gt;N37</formula>
    </cfRule>
  </conditionalFormatting>
  <conditionalFormatting sqref="F33">
    <cfRule type="expression" priority="90" dxfId="0" stopIfTrue="1">
      <formula>F33=""</formula>
    </cfRule>
  </conditionalFormatting>
  <conditionalFormatting sqref="G33">
    <cfRule type="expression" priority="89" dxfId="0" stopIfTrue="1">
      <formula>G33=""</formula>
    </cfRule>
  </conditionalFormatting>
  <conditionalFormatting sqref="F32">
    <cfRule type="expression" priority="86" dxfId="0" stopIfTrue="1">
      <formula>F32=""</formula>
    </cfRule>
  </conditionalFormatting>
  <conditionalFormatting sqref="G32">
    <cfRule type="expression" priority="85" dxfId="0" stopIfTrue="1">
      <formula>G32=""</formula>
    </cfRule>
  </conditionalFormatting>
  <conditionalFormatting sqref="J32">
    <cfRule type="expression" priority="87" dxfId="1" stopIfTrue="1">
      <formula>J32&gt;N32</formula>
    </cfRule>
  </conditionalFormatting>
  <conditionalFormatting sqref="J26">
    <cfRule type="expression" priority="63" dxfId="1" stopIfTrue="1">
      <formula>J26&gt;N26</formula>
    </cfRule>
  </conditionalFormatting>
  <conditionalFormatting sqref="J33">
    <cfRule type="expression" priority="91" dxfId="1" stopIfTrue="1">
      <formula>J33&gt;N33</formula>
    </cfRule>
  </conditionalFormatting>
  <conditionalFormatting sqref="J31">
    <cfRule type="expression" priority="83" dxfId="1" stopIfTrue="1">
      <formula>J31&gt;N31</formula>
    </cfRule>
  </conditionalFormatting>
  <conditionalFormatting sqref="J27">
    <cfRule type="expression" priority="67" dxfId="1" stopIfTrue="1">
      <formula>J27&gt;N27</formula>
    </cfRule>
  </conditionalFormatting>
  <conditionalFormatting sqref="J25">
    <cfRule type="expression" priority="59" dxfId="1" stopIfTrue="1">
      <formula>J25&gt;N25</formula>
    </cfRule>
  </conditionalFormatting>
  <conditionalFormatting sqref="J24">
    <cfRule type="expression" priority="55" dxfId="1" stopIfTrue="1">
      <formula>J24&gt;N24</formula>
    </cfRule>
  </conditionalFormatting>
  <conditionalFormatting sqref="I24:I27">
    <cfRule type="expression" priority="48" dxfId="0" stopIfTrue="1">
      <formula>I24=""</formula>
    </cfRule>
  </conditionalFormatting>
  <conditionalFormatting sqref="I31:I35">
    <cfRule type="expression" priority="43" dxfId="0" stopIfTrue="1">
      <formula>I31=""</formula>
    </cfRule>
  </conditionalFormatting>
  <conditionalFormatting sqref="I36:I37 I39 I41:I43">
    <cfRule type="expression" priority="42" dxfId="0" stopIfTrue="1">
      <formula>I36=""</formula>
    </cfRule>
  </conditionalFormatting>
  <conditionalFormatting sqref="I55:I56">
    <cfRule type="expression" priority="41" dxfId="0" stopIfTrue="1">
      <formula>I55=""</formula>
    </cfRule>
  </conditionalFormatting>
  <conditionalFormatting sqref="I46:I50 I52 I54">
    <cfRule type="expression" priority="11" dxfId="0" stopIfTrue="1">
      <formula>I46=""</formula>
    </cfRule>
  </conditionalFormatting>
  <conditionalFormatting sqref="F47">
    <cfRule type="expression" priority="16" dxfId="0" stopIfTrue="1">
      <formula>F47=""</formula>
    </cfRule>
  </conditionalFormatting>
  <conditionalFormatting sqref="G47">
    <cfRule type="expression" priority="15" dxfId="0" stopIfTrue="1">
      <formula>G47=""</formula>
    </cfRule>
  </conditionalFormatting>
  <conditionalFormatting sqref="J48">
    <cfRule type="expression" priority="20" dxfId="1" stopIfTrue="1">
      <formula>J48&gt;N48</formula>
    </cfRule>
  </conditionalFormatting>
  <conditionalFormatting sqref="F46">
    <cfRule type="expression" priority="13" dxfId="0" stopIfTrue="1">
      <formula>F46=""</formula>
    </cfRule>
  </conditionalFormatting>
  <conditionalFormatting sqref="G46">
    <cfRule type="expression" priority="12" dxfId="0" stopIfTrue="1">
      <formula>G46=""</formula>
    </cfRule>
  </conditionalFormatting>
  <conditionalFormatting sqref="J54">
    <cfRule type="expression" priority="38" dxfId="1" stopIfTrue="1">
      <formula>J54&gt;N54</formula>
    </cfRule>
  </conditionalFormatting>
  <conditionalFormatting sqref="F54">
    <cfRule type="expression" priority="37" dxfId="0" stopIfTrue="1">
      <formula>F54=""</formula>
    </cfRule>
  </conditionalFormatting>
  <conditionalFormatting sqref="G54">
    <cfRule type="expression" priority="36" dxfId="0" stopIfTrue="1">
      <formula>G54=""</formula>
    </cfRule>
  </conditionalFormatting>
  <conditionalFormatting sqref="F52">
    <cfRule type="expression" priority="31" dxfId="0" stopIfTrue="1">
      <formula>F52=""</formula>
    </cfRule>
  </conditionalFormatting>
  <conditionalFormatting sqref="G52">
    <cfRule type="expression" priority="30" dxfId="0" stopIfTrue="1">
      <formula>G52=""</formula>
    </cfRule>
  </conditionalFormatting>
  <conditionalFormatting sqref="J52">
    <cfRule type="expression" priority="32" dxfId="1" stopIfTrue="1">
      <formula>J52&gt;N52</formula>
    </cfRule>
  </conditionalFormatting>
  <conditionalFormatting sqref="J50">
    <cfRule type="expression" priority="26" dxfId="1" stopIfTrue="1">
      <formula>J50&gt;N50</formula>
    </cfRule>
  </conditionalFormatting>
  <conditionalFormatting sqref="F50">
    <cfRule type="expression" priority="25" dxfId="0" stopIfTrue="1">
      <formula>F50=""</formula>
    </cfRule>
  </conditionalFormatting>
  <conditionalFormatting sqref="G50">
    <cfRule type="expression" priority="24" dxfId="0" stopIfTrue="1">
      <formula>G50=""</formula>
    </cfRule>
  </conditionalFormatting>
  <conditionalFormatting sqref="F49">
    <cfRule type="expression" priority="22" dxfId="0" stopIfTrue="1">
      <formula>F49=""</formula>
    </cfRule>
  </conditionalFormatting>
  <conditionalFormatting sqref="G49">
    <cfRule type="expression" priority="21" dxfId="0" stopIfTrue="1">
      <formula>G49=""</formula>
    </cfRule>
  </conditionalFormatting>
  <conditionalFormatting sqref="F48">
    <cfRule type="expression" priority="19" dxfId="0" stopIfTrue="1">
      <formula>F48=""</formula>
    </cfRule>
  </conditionalFormatting>
  <conditionalFormatting sqref="G48">
    <cfRule type="expression" priority="18" dxfId="0" stopIfTrue="1">
      <formula>G48=""</formula>
    </cfRule>
  </conditionalFormatting>
  <conditionalFormatting sqref="J46">
    <cfRule type="expression" priority="14" dxfId="1" stopIfTrue="1">
      <formula>J46&gt;N46</formula>
    </cfRule>
  </conditionalFormatting>
  <conditionalFormatting sqref="J49">
    <cfRule type="expression" priority="23" dxfId="1" stopIfTrue="1">
      <formula>J49&gt;N49</formula>
    </cfRule>
  </conditionalFormatting>
  <conditionalFormatting sqref="J47">
    <cfRule type="expression" priority="17" dxfId="1" stopIfTrue="1">
      <formula>J47&gt;N47</formula>
    </cfRule>
  </conditionalFormatting>
  <conditionalFormatting sqref="F35">
    <cfRule type="expression" priority="9" dxfId="0" stopIfTrue="1">
      <formula>F35=""</formula>
    </cfRule>
  </conditionalFormatting>
  <conditionalFormatting sqref="G35">
    <cfRule type="expression" priority="8" dxfId="0" stopIfTrue="1">
      <formula>G35=""</formula>
    </cfRule>
  </conditionalFormatting>
  <conditionalFormatting sqref="F30">
    <cfRule type="expression" priority="5" dxfId="0" stopIfTrue="1">
      <formula>F30=""</formula>
    </cfRule>
  </conditionalFormatting>
  <conditionalFormatting sqref="G30">
    <cfRule type="expression" priority="4" dxfId="0" stopIfTrue="1">
      <formula>G30=""</formula>
    </cfRule>
  </conditionalFormatting>
  <conditionalFormatting sqref="J30">
    <cfRule type="expression" priority="2" dxfId="1" stopIfTrue="1">
      <formula>J30&gt;N30</formula>
    </cfRule>
  </conditionalFormatting>
  <conditionalFormatting sqref="I30">
    <cfRule type="expression" priority="1" dxfId="0" stopIfTrue="1">
      <formula>I30=""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6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de Arruda de Carvalho</dc:creator>
  <cp:keywords/>
  <dc:description/>
  <cp:lastModifiedBy>Jessica de Arruda de Carvalho</cp:lastModifiedBy>
  <dcterms:created xsi:type="dcterms:W3CDTF">2017-08-21T12:56:53Z</dcterms:created>
  <dcterms:modified xsi:type="dcterms:W3CDTF">2017-08-21T13:06:29Z</dcterms:modified>
  <cp:category/>
  <cp:version/>
  <cp:contentType/>
  <cp:contentStatus/>
</cp:coreProperties>
</file>