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6380" windowHeight="8190" tabRatio="500" activeTab="0"/>
  </bookViews>
  <sheets>
    <sheet name="ModeloPlanilhaObras" sheetId="1" r:id="rId1"/>
  </sheets>
  <definedNames>
    <definedName name="_xlfn.IFERROR" hidden="1">#NAME?</definedName>
    <definedName name="_xlnm.Print_Area" localSheetId="0">'ModeloPlanilhaObras'!$A$1:$L$56</definedName>
  </definedNames>
  <calcPr fullCalcOnLoad="1"/>
</workbook>
</file>

<file path=xl/sharedStrings.xml><?xml version="1.0" encoding="utf-8"?>
<sst xmlns="http://schemas.openxmlformats.org/spreadsheetml/2006/main" count="102" uniqueCount="84">
  <si>
    <t>PREFEITURA MUNICIPAL DE JOINVILLE</t>
  </si>
  <si>
    <t>CNPJ:</t>
  </si>
  <si>
    <t>EMAIL:</t>
  </si>
  <si>
    <t>ENDEREÇO:</t>
  </si>
  <si>
    <t>TELEFONE:</t>
  </si>
  <si>
    <t>DATA:</t>
  </si>
  <si>
    <t>PROPOSTA COMERCIAL</t>
  </si>
  <si>
    <t>OBJETO</t>
  </si>
  <si>
    <t>VALOR GLOBAL DA PROPOSTA</t>
  </si>
  <si>
    <t>VALOR POR EXTENSO</t>
  </si>
  <si>
    <t>VALIDADE DA PROPOSTA COMERCIAL</t>
  </si>
  <si>
    <t>DECLARAMOS EXPRESSAMENTE QUE:</t>
  </si>
  <si>
    <t>O preço compreende todos os serviços, materiais e encargos necessários à completa realização do serviço e sua entrega rematada e perfeita em todos os pormenores mesmo que sejam verificadas falhas ou omissões na proposta</t>
  </si>
  <si>
    <t>ITEM</t>
  </si>
  <si>
    <t>DESCRIÇÃO</t>
  </si>
  <si>
    <t>UNID.</t>
  </si>
  <si>
    <t>QTDE</t>
  </si>
  <si>
    <t>CUSTO R$</t>
  </si>
  <si>
    <t>BDI</t>
  </si>
  <si>
    <t>PREÇO R$</t>
  </si>
  <si>
    <t>PREÇO TOTAL R$</t>
  </si>
  <si>
    <t>VALOR UNITÁRIO MÁXIMO (PRÉ-LICITAÇÃO) (COLUNA OCULTA)</t>
  </si>
  <si>
    <t>VALOR TOTAL R$</t>
  </si>
  <si>
    <t>REPRESENTANTE LEGAL</t>
  </si>
  <si>
    <t>RESPONSÁVEL TÉCNICO</t>
  </si>
  <si>
    <t>NOME:</t>
  </si>
  <si>
    <t>CARGO:</t>
  </si>
  <si>
    <t>HABILITAÇÃO</t>
  </si>
  <si>
    <t>CPF:</t>
  </si>
  <si>
    <t>N.º REGISTRO</t>
  </si>
  <si>
    <t>MAT.</t>
  </si>
  <si>
    <t>M.O.</t>
  </si>
  <si>
    <t>MAT.+M.O.</t>
  </si>
  <si>
    <t>1</t>
  </si>
  <si>
    <t>1.1</t>
  </si>
  <si>
    <t>1.2</t>
  </si>
  <si>
    <t>M2</t>
  </si>
  <si>
    <t>2</t>
  </si>
  <si>
    <t>2.1</t>
  </si>
  <si>
    <t>PROPONENTE:</t>
  </si>
  <si>
    <t>3</t>
  </si>
  <si>
    <t>3.1</t>
  </si>
  <si>
    <t>2.2</t>
  </si>
  <si>
    <t>1.3</t>
  </si>
  <si>
    <t>Contratação de empresa para requalificação Asfáltica das ruas Rua Almirante Tamandaré, Rua Araranguá, Rua Benjamin Constant, Rua Dona Francisca, Rua Germano Stein, Rua Itaiópolis, Rua Jaraguá, Rua Otto Boehm, Rua Presidente Castelo Branco, Rua Presidente Costa e Silva e Rua Quintino Bocaiúva</t>
  </si>
  <si>
    <t>CONCORRÊNCIA</t>
  </si>
  <si>
    <t>PAVIMENTAÇÃO</t>
  </si>
  <si>
    <t>FRESAGEM DO PAVIMENTO ASFÁLTICO COM TRANSPORTE DMT 5,5 KM</t>
  </si>
  <si>
    <t>M³</t>
  </si>
  <si>
    <t>PINTURA DE LIGACAO COM EMULSAO RR-1C</t>
  </si>
  <si>
    <t>CONCRETO ASFÁLTICO USINADO À QUENTE FAIXA C COM TRANSPORTE DA MASSA DMT 20 KM</t>
  </si>
  <si>
    <t>T</t>
  </si>
  <si>
    <t>1.4</t>
  </si>
  <si>
    <t>PMQ (CAUQ FAIXA B) COM TRANSPORTE DA MASSA DMT 20 KM</t>
  </si>
  <si>
    <t>OBRAS COMPLEMENTARES</t>
  </si>
  <si>
    <t>LIMPEZA DE CAIXA COLETORA/BOCA DE LOBO</t>
  </si>
  <si>
    <t>UN</t>
  </si>
  <si>
    <t>NIVELAMENTO DE TAMPA DE POÇO DE VISITA NA PISTA</t>
  </si>
  <si>
    <t>2.3</t>
  </si>
  <si>
    <t>LEVANTAMENTO DE GRELHA DE BOCA DE LOBO NA PISTA</t>
  </si>
  <si>
    <t>SINALIZAÇÃO VERTICAL</t>
  </si>
  <si>
    <t>PLACA DE SINALIZAÇÃO 60 X 80 CM, CHAPA AÇO Nº 18, PELÍCULA TIPO I + IV</t>
  </si>
  <si>
    <t>3.2</t>
  </si>
  <si>
    <t>PLACA DE SINALIZAÇÃO 30 X 90 CM, CHAPA AÇO Nº 18, PELÍCULA TIPO I + IV</t>
  </si>
  <si>
    <t>3.3</t>
  </si>
  <si>
    <t>PLACA DE SINALIZAÇÃO D= 50 CM, CHAPA AÇO Nº 18, COM PELÍCULA TIPO I + IV</t>
  </si>
  <si>
    <t>3.4</t>
  </si>
  <si>
    <t>PLACA DE SINALIZAÇÃO OCTOGONAL COM LADO = 31 CM, CHAPA AÇO Nº 18, PELÍCULA TIPO I + IV</t>
  </si>
  <si>
    <t>3.5</t>
  </si>
  <si>
    <t>PLACA DE SINALIZAÇÃO 50 X 50 CM , CHAPA AÇO Nº 18, PELÍCULA TIPO I + IV</t>
  </si>
  <si>
    <t>4</t>
  </si>
  <si>
    <t>SINALIZAÇÃO HORIZONTAL</t>
  </si>
  <si>
    <t>4.1</t>
  </si>
  <si>
    <t xml:space="preserve"> PINTURA DE FAIXA - TINTA BASE ACRÍLICA - ESPESSURA DE 0,6 MM </t>
  </si>
  <si>
    <t>M²</t>
  </si>
  <si>
    <t>4.2</t>
  </si>
  <si>
    <t xml:space="preserve"> PINTURA DE SETAS E ZEBRADOS - TINTA BASE ACRÍLICA - ESPESSURA DE 0,6 MM </t>
  </si>
  <si>
    <t>4.3</t>
  </si>
  <si>
    <t>4.4</t>
  </si>
  <si>
    <t>4.5</t>
  </si>
  <si>
    <t>4.6</t>
  </si>
  <si>
    <t xml:space="preserve"> TACHÃO REFLETIVO BIDIRECIONAL - FORNECIMENTO E COLOCAÇÃO </t>
  </si>
  <si>
    <t>4.7</t>
  </si>
  <si>
    <t xml:space="preserve"> TACHÃO REFLETIVO MONODIRECIONAL - FORNECIMENTO E COLOCAÇÃO </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</si>
</sst>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quot;&quot;00&quot;. &quot;000\.000/0000\-00\ "/>
    <numFmt numFmtId="166" formatCode="&quot;R$ &quot;#,##0.00"/>
    <numFmt numFmtId="167" formatCode="dddd&quot;, &quot;mmmm\ dd&quot;, &quot;yyyy"/>
    <numFmt numFmtId="168" formatCode="0##\.###\.###\-##"/>
  </numFmts>
  <fonts count="42">
    <font>
      <sz val="10"/>
      <name val="Arial"/>
      <family val="0"/>
    </font>
    <font>
      <b/>
      <sz val="12"/>
      <name val="Arial"/>
      <family val="2"/>
    </font>
    <font>
      <b/>
      <sz val="10"/>
      <name val="Arial"/>
      <family val="2"/>
    </font>
    <font>
      <sz val="10.5"/>
      <name val="Arial"/>
      <family val="2"/>
    </font>
    <font>
      <b/>
      <sz val="11"/>
      <name val="Arial"/>
      <family val="2"/>
    </font>
    <font>
      <sz val="11"/>
      <name val="Arial"/>
      <family val="2"/>
    </font>
    <font>
      <u val="single"/>
      <sz val="10"/>
      <color indexed="12"/>
      <name val="Arial"/>
      <family val="2"/>
    </font>
    <font>
      <u val="single"/>
      <sz val="11"/>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6" fillId="0" borderId="0" applyNumberFormat="0" applyFill="0" applyBorder="0" applyAlignment="0" applyProtection="0"/>
    <xf numFmtId="0" fontId="32" fillId="30" borderId="0" applyNumberFormat="0" applyBorder="0" applyAlignment="0" applyProtection="0"/>
    <xf numFmtId="0" fontId="0" fillId="0" borderId="0" applyNumberFormat="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0" fontId="0" fillId="0" borderId="0" applyNumberFormat="0" applyFill="0" applyBorder="0" applyAlignment="0" applyProtection="0"/>
    <xf numFmtId="0" fontId="34" fillId="21" borderId="5" applyNumberFormat="0" applyAlignment="0" applyProtection="0"/>
    <xf numFmtId="41"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ill="0" applyBorder="0" applyAlignment="0" applyProtection="0"/>
  </cellStyleXfs>
  <cellXfs count="78">
    <xf numFmtId="0" fontId="0" fillId="0" borderId="0" xfId="0" applyAlignment="1">
      <alignment/>
    </xf>
    <xf numFmtId="0" fontId="0" fillId="33"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center"/>
      <protection/>
    </xf>
    <xf numFmtId="0" fontId="2" fillId="33" borderId="10" xfId="0" applyNumberFormat="1" applyFont="1" applyFill="1" applyBorder="1" applyAlignment="1" applyProtection="1">
      <alignment horizontal="right" vertical="center"/>
      <protection/>
    </xf>
    <xf numFmtId="164" fontId="3" fillId="33" borderId="11" xfId="0" applyNumberFormat="1" applyFont="1" applyFill="1" applyBorder="1" applyAlignment="1" applyProtection="1">
      <alignment horizontal="left" vertical="center" wrapText="1"/>
      <protection/>
    </xf>
    <xf numFmtId="0" fontId="0" fillId="33" borderId="1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4" fillId="33" borderId="13"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vertical="center"/>
      <protection/>
    </xf>
    <xf numFmtId="0" fontId="1" fillId="33" borderId="0" xfId="0" applyNumberFormat="1" applyFont="1" applyFill="1" applyBorder="1" applyAlignment="1" applyProtection="1">
      <alignment vertical="center"/>
      <protection locked="0"/>
    </xf>
    <xf numFmtId="165" fontId="5" fillId="0" borderId="0" xfId="0" applyNumberFormat="1" applyFont="1" applyFill="1" applyBorder="1" applyAlignment="1" applyProtection="1">
      <alignment horizontal="left" vertical="center" wrapText="1"/>
      <protection locked="0"/>
    </xf>
    <xf numFmtId="0" fontId="4" fillId="33" borderId="0" xfId="0" applyNumberFormat="1" applyFont="1" applyFill="1" applyBorder="1" applyAlignment="1" applyProtection="1">
      <alignment horizontal="right" vertical="center"/>
      <protection/>
    </xf>
    <xf numFmtId="0" fontId="7" fillId="33" borderId="0" xfId="44" applyNumberFormat="1" applyFont="1" applyFill="1" applyBorder="1" applyAlignment="1" applyProtection="1">
      <alignment vertical="center"/>
      <protection locked="0"/>
    </xf>
    <xf numFmtId="165" fontId="5" fillId="33" borderId="0"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horizontal="left" vertical="center" wrapText="1"/>
      <protection locked="0"/>
    </xf>
    <xf numFmtId="14" fontId="5" fillId="0" borderId="0" xfId="0" applyNumberFormat="1" applyFont="1" applyFill="1" applyBorder="1" applyAlignment="1" applyProtection="1">
      <alignment horizontal="left" vertical="center" wrapText="1"/>
      <protection locked="0"/>
    </xf>
    <xf numFmtId="0" fontId="5" fillId="33" borderId="0" xfId="0" applyNumberFormat="1" applyFont="1" applyFill="1" applyBorder="1" applyAlignment="1" applyProtection="1">
      <alignment vertical="center"/>
      <protection/>
    </xf>
    <xf numFmtId="0" fontId="2" fillId="33" borderId="15" xfId="0" applyNumberFormat="1" applyFont="1" applyFill="1" applyBorder="1" applyAlignment="1" applyProtection="1">
      <alignment horizontal="right" vertical="center"/>
      <protection/>
    </xf>
    <xf numFmtId="14" fontId="0" fillId="33" borderId="16" xfId="0" applyNumberFormat="1" applyFont="1" applyFill="1" applyBorder="1" applyAlignment="1" applyProtection="1">
      <alignment horizontal="left" vertical="center"/>
      <protection/>
    </xf>
    <xf numFmtId="0" fontId="0" fillId="33" borderId="16" xfId="0" applyNumberFormat="1" applyFont="1" applyFill="1" applyBorder="1" applyAlignment="1" applyProtection="1">
      <alignment vertical="center"/>
      <protection/>
    </xf>
    <xf numFmtId="0" fontId="5" fillId="33" borderId="16"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0" fontId="0" fillId="0" borderId="0" xfId="46" applyNumberFormat="1" applyFont="1" applyFill="1" applyBorder="1" applyAlignment="1" applyProtection="1">
      <alignment vertical="center"/>
      <protection/>
    </xf>
    <xf numFmtId="0" fontId="4" fillId="34" borderId="18" xfId="0" applyNumberFormat="1" applyFont="1" applyFill="1" applyBorder="1" applyAlignment="1" applyProtection="1">
      <alignment vertical="center"/>
      <protection/>
    </xf>
    <xf numFmtId="0" fontId="5" fillId="34" borderId="19" xfId="0" applyNumberFormat="1" applyFont="1" applyFill="1" applyBorder="1" applyAlignment="1" applyProtection="1">
      <alignment vertical="center"/>
      <protection/>
    </xf>
    <xf numFmtId="0" fontId="4" fillId="34" borderId="19" xfId="0" applyNumberFormat="1" applyFont="1" applyFill="1" applyBorder="1" applyAlignment="1" applyProtection="1">
      <alignment vertical="center"/>
      <protection/>
    </xf>
    <xf numFmtId="0" fontId="4" fillId="34" borderId="19" xfId="0" applyNumberFormat="1" applyFont="1" applyFill="1" applyBorder="1" applyAlignment="1" applyProtection="1">
      <alignment horizontal="right" vertical="center"/>
      <protection/>
    </xf>
    <xf numFmtId="4" fontId="4" fillId="34" borderId="2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vertical="center"/>
      <protection/>
    </xf>
    <xf numFmtId="0" fontId="5" fillId="33" borderId="0" xfId="0" applyNumberFormat="1" applyFont="1" applyFill="1" applyBorder="1" applyAlignment="1" applyProtection="1">
      <alignment horizontal="right" vertical="center"/>
      <protection locked="0"/>
    </xf>
    <xf numFmtId="167"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top"/>
      <protection/>
    </xf>
    <xf numFmtId="0" fontId="5" fillId="33" borderId="0" xfId="0" applyNumberFormat="1" applyFont="1" applyFill="1" applyBorder="1" applyAlignment="1" applyProtection="1">
      <alignment vertical="center" wrapText="1"/>
      <protection/>
    </xf>
    <xf numFmtId="0" fontId="0" fillId="33" borderId="21" xfId="0" applyNumberFormat="1" applyFont="1" applyFill="1" applyBorder="1" applyAlignment="1" applyProtection="1">
      <alignment vertical="center" wrapText="1"/>
      <protection/>
    </xf>
    <xf numFmtId="0" fontId="0" fillId="33" borderId="21" xfId="0" applyNumberFormat="1" applyFont="1" applyFill="1" applyBorder="1" applyAlignment="1" applyProtection="1">
      <alignment vertical="center"/>
      <protection/>
    </xf>
    <xf numFmtId="0" fontId="0" fillId="33" borderId="21" xfId="0" applyNumberFormat="1" applyFont="1" applyFill="1" applyBorder="1" applyAlignment="1" applyProtection="1">
      <alignment vertical="center"/>
      <protection/>
    </xf>
    <xf numFmtId="0" fontId="4" fillId="33" borderId="0"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right" vertical="center"/>
      <protection/>
    </xf>
    <xf numFmtId="0" fontId="5" fillId="33" borderId="0" xfId="0" applyNumberFormat="1" applyFont="1" applyFill="1" applyBorder="1" applyAlignment="1" applyProtection="1">
      <alignment horizontal="center" vertical="center" wrapText="1"/>
      <protection locked="0"/>
    </xf>
    <xf numFmtId="168" fontId="5" fillId="33" borderId="0" xfId="0" applyNumberFormat="1" applyFont="1" applyFill="1" applyBorder="1" applyAlignment="1" applyProtection="1">
      <alignment horizontal="center" vertical="center" wrapText="1"/>
      <protection locked="0"/>
    </xf>
    <xf numFmtId="3" fontId="4" fillId="35" borderId="22" xfId="0" applyNumberFormat="1" applyFont="1" applyFill="1" applyBorder="1" applyAlignment="1" applyProtection="1">
      <alignment horizontal="center" vertical="center"/>
      <protection locked="0"/>
    </xf>
    <xf numFmtId="164" fontId="1" fillId="33" borderId="0" xfId="0" applyNumberFormat="1" applyFont="1" applyFill="1" applyBorder="1" applyAlignment="1" applyProtection="1">
      <alignment horizontal="left" vertical="center" wrapText="1"/>
      <protection/>
    </xf>
    <xf numFmtId="0" fontId="4" fillId="35" borderId="22" xfId="0" applyNumberFormat="1" applyFont="1" applyFill="1" applyBorder="1" applyAlignment="1" applyProtection="1">
      <alignment horizontal="center" vertical="center"/>
      <protection/>
    </xf>
    <xf numFmtId="0" fontId="4" fillId="36" borderId="22" xfId="0" applyNumberFormat="1" applyFont="1" applyFill="1" applyBorder="1" applyAlignment="1" applyProtection="1">
      <alignment vertical="center"/>
      <protection/>
    </xf>
    <xf numFmtId="0" fontId="4" fillId="37" borderId="23" xfId="0" applyNumberFormat="1" applyFont="1" applyFill="1" applyBorder="1" applyAlignment="1" applyProtection="1">
      <alignment vertical="center"/>
      <protection/>
    </xf>
    <xf numFmtId="0" fontId="4" fillId="37" borderId="24" xfId="0" applyNumberFormat="1" applyFont="1" applyFill="1" applyBorder="1" applyAlignment="1" applyProtection="1">
      <alignment vertical="center" wrapText="1"/>
      <protection/>
    </xf>
    <xf numFmtId="0" fontId="5" fillId="37" borderId="24" xfId="0" applyNumberFormat="1" applyFont="1" applyFill="1" applyBorder="1" applyAlignment="1" applyProtection="1">
      <alignment horizontal="center" vertical="center"/>
      <protection/>
    </xf>
    <xf numFmtId="4" fontId="5" fillId="37" borderId="24" xfId="0" applyNumberFormat="1" applyFont="1" applyFill="1" applyBorder="1" applyAlignment="1" applyProtection="1">
      <alignment horizontal="center" vertical="center"/>
      <protection/>
    </xf>
    <xf numFmtId="4" fontId="5" fillId="37" borderId="24" xfId="50" applyNumberFormat="1" applyFont="1" applyFill="1" applyBorder="1" applyAlignment="1" applyProtection="1">
      <alignment horizontal="center" vertical="center"/>
      <protection/>
    </xf>
    <xf numFmtId="4" fontId="5" fillId="37" borderId="25" xfId="0" applyNumberFormat="1" applyFont="1" applyFill="1" applyBorder="1" applyAlignment="1" applyProtection="1">
      <alignment horizontal="center" vertical="center"/>
      <protection/>
    </xf>
    <xf numFmtId="0" fontId="5" fillId="38" borderId="26" xfId="0" applyNumberFormat="1" applyFont="1" applyFill="1" applyBorder="1" applyAlignment="1" applyProtection="1">
      <alignment vertical="center" wrapText="1"/>
      <protection/>
    </xf>
    <xf numFmtId="0" fontId="5" fillId="38" borderId="26" xfId="0" applyNumberFormat="1" applyFont="1" applyFill="1" applyBorder="1" applyAlignment="1" applyProtection="1">
      <alignment horizontal="center" vertical="center" wrapText="1"/>
      <protection/>
    </xf>
    <xf numFmtId="4" fontId="5" fillId="38" borderId="26" xfId="0" applyNumberFormat="1" applyFont="1" applyFill="1" applyBorder="1" applyAlignment="1" applyProtection="1">
      <alignment horizontal="center" vertical="center"/>
      <protection/>
    </xf>
    <xf numFmtId="4" fontId="5" fillId="38" borderId="26" xfId="0" applyNumberFormat="1" applyFont="1" applyFill="1" applyBorder="1" applyAlignment="1" applyProtection="1">
      <alignment horizontal="center" vertical="center"/>
      <protection locked="0"/>
    </xf>
    <xf numFmtId="10" fontId="5" fillId="38" borderId="26" xfId="5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wrapText="1"/>
      <protection/>
    </xf>
    <xf numFmtId="0" fontId="4" fillId="38" borderId="0" xfId="0" applyNumberFormat="1" applyFont="1" applyFill="1" applyBorder="1" applyAlignment="1" applyProtection="1">
      <alignment horizontal="center" vertical="center"/>
      <protection/>
    </xf>
    <xf numFmtId="0" fontId="4" fillId="38" borderId="27" xfId="0" applyNumberFormat="1" applyFont="1" applyFill="1" applyBorder="1" applyAlignment="1" applyProtection="1">
      <alignment horizontal="center" vertical="center"/>
      <protection/>
    </xf>
    <xf numFmtId="0" fontId="4" fillId="38" borderId="27" xfId="0" applyNumberFormat="1" applyFont="1" applyFill="1" applyBorder="1" applyAlignment="1" applyProtection="1">
      <alignment vertical="center"/>
      <protection/>
    </xf>
    <xf numFmtId="0" fontId="4" fillId="38" borderId="0" xfId="0" applyNumberFormat="1" applyFont="1" applyFill="1" applyBorder="1" applyAlignment="1" applyProtection="1">
      <alignment horizontal="center" vertical="center" wrapText="1"/>
      <protection/>
    </xf>
    <xf numFmtId="0" fontId="4" fillId="35" borderId="18" xfId="0" applyNumberFormat="1" applyFont="1" applyFill="1" applyBorder="1" applyAlignment="1" applyProtection="1">
      <alignment horizontal="left" vertical="center"/>
      <protection/>
    </xf>
    <xf numFmtId="0" fontId="1" fillId="35" borderId="26" xfId="0" applyNumberFormat="1" applyFont="1" applyFill="1" applyBorder="1" applyAlignment="1" applyProtection="1">
      <alignment horizontal="center" vertical="center"/>
      <protection/>
    </xf>
    <xf numFmtId="0" fontId="4" fillId="33" borderId="0" xfId="0" applyNumberFormat="1" applyFont="1" applyFill="1" applyBorder="1" applyAlignment="1" applyProtection="1">
      <alignment horizontal="center" vertical="center"/>
      <protection/>
    </xf>
    <xf numFmtId="0" fontId="4" fillId="35" borderId="26" xfId="0" applyNumberFormat="1" applyFont="1" applyFill="1" applyBorder="1" applyAlignment="1" applyProtection="1">
      <alignment horizontal="center" vertical="center" wrapText="1"/>
      <protection/>
    </xf>
    <xf numFmtId="0" fontId="4" fillId="35" borderId="26" xfId="0" applyNumberFormat="1" applyFont="1" applyFill="1" applyBorder="1" applyAlignment="1" applyProtection="1">
      <alignment horizontal="center" vertical="center"/>
      <protection/>
    </xf>
    <xf numFmtId="0" fontId="4" fillId="35" borderId="20" xfId="0"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left" vertical="center" wrapText="1"/>
      <protection/>
    </xf>
    <xf numFmtId="166" fontId="4" fillId="0" borderId="26" xfId="46" applyNumberFormat="1" applyFont="1" applyFill="1" applyBorder="1" applyAlignment="1" applyProtection="1">
      <alignment horizontal="center" vertical="center"/>
      <protection/>
    </xf>
    <xf numFmtId="0" fontId="4" fillId="0" borderId="26" xfId="0" applyNumberFormat="1" applyFont="1" applyFill="1" applyBorder="1" applyAlignment="1" applyProtection="1">
      <alignment horizontal="left" vertical="center" wrapText="1"/>
      <protection locked="0"/>
    </xf>
    <xf numFmtId="0" fontId="4" fillId="35" borderId="20" xfId="0" applyNumberFormat="1" applyFont="1" applyFill="1" applyBorder="1" applyAlignment="1" applyProtection="1">
      <alignment horizontal="left" vertical="center"/>
      <protection locked="0"/>
    </xf>
    <xf numFmtId="0" fontId="5" fillId="33" borderId="0" xfId="0" applyNumberFormat="1" applyFont="1" applyFill="1" applyBorder="1" applyAlignment="1" applyProtection="1">
      <alignment horizontal="center" vertical="center" wrapText="1"/>
      <protection locked="0"/>
    </xf>
    <xf numFmtId="0" fontId="2" fillId="39" borderId="26" xfId="0" applyNumberFormat="1" applyFont="1" applyFill="1" applyBorder="1" applyAlignment="1" applyProtection="1">
      <alignment horizontal="center" vertical="center" wrapText="1"/>
      <protection/>
    </xf>
    <xf numFmtId="0" fontId="4" fillId="36" borderId="22" xfId="0" applyNumberFormat="1" applyFont="1" applyFill="1" applyBorder="1" applyAlignment="1" applyProtection="1">
      <alignment horizontal="center" vertical="center"/>
      <protection/>
    </xf>
    <xf numFmtId="0" fontId="4" fillId="35" borderId="26"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wrapText="1"/>
      <protection/>
    </xf>
    <xf numFmtId="0" fontId="4" fillId="36" borderId="20" xfId="0" applyNumberFormat="1" applyFont="1" applyFill="1" applyBorder="1" applyAlignment="1" applyProtection="1">
      <alignment horizontal="center" vertical="center"/>
      <protection/>
    </xf>
    <xf numFmtId="0" fontId="4" fillId="35" borderId="18" xfId="0" applyNumberFormat="1" applyFont="1" applyFill="1" applyBorder="1" applyAlignment="1" applyProtection="1">
      <alignment horizontal="center" vertical="center"/>
      <protection/>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34">
    <dxf>
      <font>
        <color theme="5"/>
      </font>
      <fill>
        <patternFill>
          <bgColor theme="5" tint="0.7999799847602844"/>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ont>
        <color theme="5"/>
      </font>
      <fill>
        <patternFill>
          <bgColor theme="5" tint="0.7999799847602844"/>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ont>
        <color theme="5"/>
      </font>
      <fill>
        <patternFill>
          <bgColor theme="5" tint="0.7999799847602844"/>
        </patternFill>
      </fill>
    </dxf>
    <dxf>
      <fill>
        <patternFill>
          <bgColor rgb="FFFFFF00"/>
        </patternFill>
      </fill>
    </dxf>
    <dxf>
      <fill>
        <patternFill>
          <bgColor rgb="FFFFFF00"/>
        </patternFill>
      </fill>
    </dxf>
    <dxf>
      <fill>
        <patternFill>
          <bgColor rgb="FFFFFF00"/>
        </patternFill>
      </fill>
    </dxf>
    <dxf>
      <font>
        <color theme="5"/>
      </font>
      <fill>
        <patternFill>
          <bgColor theme="5" tint="0.7999799847602844"/>
        </patternFill>
      </fill>
    </dxf>
    <dxf>
      <fill>
        <patternFill>
          <bgColor rgb="FFFFFF00"/>
        </patternFill>
      </fill>
    </dxf>
    <dxf>
      <font>
        <color auto="1"/>
      </font>
      <fill>
        <patternFill>
          <bgColor rgb="FFFFFF00"/>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
      <fill>
        <patternFill patternType="solid">
          <fgColor indexed="34"/>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Plan2">
    <pageSetUpPr fitToPage="1"/>
  </sheetPr>
  <dimension ref="A1:N76"/>
  <sheetViews>
    <sheetView tabSelected="1" zoomScaleSheetLayoutView="100" zoomScalePageLayoutView="0" workbookViewId="0" topLeftCell="A10">
      <selection activeCell="E23" sqref="E23 H23:I23"/>
    </sheetView>
  </sheetViews>
  <sheetFormatPr defaultColWidth="9.140625" defaultRowHeight="12.75"/>
  <cols>
    <col min="1" max="1" width="2.421875" style="1" customWidth="1"/>
    <col min="2" max="2" width="23.28125" style="1" customWidth="1"/>
    <col min="3" max="3" width="53.8515625" style="2" customWidth="1"/>
    <col min="4" max="4" width="11.8515625" style="1" customWidth="1"/>
    <col min="5" max="5" width="13.28125" style="1" bestFit="1" customWidth="1"/>
    <col min="6" max="8" width="13.57421875" style="1" customWidth="1"/>
    <col min="9" max="9" width="10.7109375" style="1" customWidth="1"/>
    <col min="10" max="10" width="12.7109375" style="1" customWidth="1"/>
    <col min="11" max="11" width="18.00390625" style="1" customWidth="1"/>
    <col min="12" max="12" width="2.421875" style="1" customWidth="1"/>
    <col min="13" max="13" width="11.421875" style="3" customWidth="1"/>
    <col min="14" max="14" width="32.8515625" style="3" hidden="1" customWidth="1"/>
    <col min="15" max="16384" width="9.140625" style="3" customWidth="1"/>
  </cols>
  <sheetData>
    <row r="1" spans="2:11" ht="15.75">
      <c r="B1" s="62" t="s">
        <v>0</v>
      </c>
      <c r="C1" s="62"/>
      <c r="D1" s="62"/>
      <c r="E1" s="62"/>
      <c r="F1" s="62"/>
      <c r="G1" s="62"/>
      <c r="H1" s="62"/>
      <c r="I1" s="62"/>
      <c r="J1" s="62"/>
      <c r="K1" s="62"/>
    </row>
    <row r="2" spans="2:11" ht="13.5">
      <c r="B2" s="4"/>
      <c r="C2" s="5"/>
      <c r="D2" s="6"/>
      <c r="E2" s="6"/>
      <c r="F2" s="6"/>
      <c r="G2" s="6"/>
      <c r="H2" s="6"/>
      <c r="I2" s="6"/>
      <c r="J2" s="6"/>
      <c r="K2" s="7"/>
    </row>
    <row r="3" spans="2:11" ht="15.75">
      <c r="B3" s="8" t="s">
        <v>45</v>
      </c>
      <c r="C3" s="42">
        <v>1282018</v>
      </c>
      <c r="K3" s="9"/>
    </row>
    <row r="4" spans="2:11" ht="15.75">
      <c r="B4" s="8" t="s">
        <v>39</v>
      </c>
      <c r="C4" s="10"/>
      <c r="K4" s="9"/>
    </row>
    <row r="5" spans="2:11" ht="15">
      <c r="B5" s="8" t="s">
        <v>1</v>
      </c>
      <c r="C5" s="11"/>
      <c r="E5" s="12" t="s">
        <v>2</v>
      </c>
      <c r="F5" s="12"/>
      <c r="G5" s="12"/>
      <c r="H5" s="13"/>
      <c r="K5" s="9"/>
    </row>
    <row r="6" spans="2:11" ht="15">
      <c r="B6" s="8" t="s">
        <v>3</v>
      </c>
      <c r="C6" s="14"/>
      <c r="E6" s="12" t="s">
        <v>4</v>
      </c>
      <c r="F6" s="12"/>
      <c r="G6" s="12"/>
      <c r="H6" s="15"/>
      <c r="K6" s="9"/>
    </row>
    <row r="7" spans="2:11" ht="15">
      <c r="B7" s="8" t="s">
        <v>5</v>
      </c>
      <c r="C7" s="16"/>
      <c r="E7" s="12"/>
      <c r="F7" s="12"/>
      <c r="G7" s="12"/>
      <c r="H7" s="17"/>
      <c r="K7" s="9"/>
    </row>
    <row r="8" spans="2:11" ht="14.25">
      <c r="B8" s="18"/>
      <c r="C8" s="19"/>
      <c r="D8" s="20"/>
      <c r="E8" s="21"/>
      <c r="F8" s="21"/>
      <c r="G8" s="21"/>
      <c r="H8" s="21"/>
      <c r="I8" s="20"/>
      <c r="J8" s="20"/>
      <c r="K8" s="22"/>
    </row>
    <row r="10" spans="2:11" ht="15">
      <c r="B10" s="63" t="s">
        <v>6</v>
      </c>
      <c r="C10" s="63"/>
      <c r="D10" s="63"/>
      <c r="E10" s="63"/>
      <c r="F10" s="63"/>
      <c r="G10" s="63"/>
      <c r="H10" s="63"/>
      <c r="I10" s="63"/>
      <c r="J10" s="63"/>
      <c r="K10" s="63"/>
    </row>
    <row r="12" spans="2:11" ht="15">
      <c r="B12" s="64" t="s">
        <v>7</v>
      </c>
      <c r="C12" s="64"/>
      <c r="D12" s="65" t="s">
        <v>8</v>
      </c>
      <c r="E12" s="65"/>
      <c r="F12" s="65"/>
      <c r="G12" s="65"/>
      <c r="H12" s="65"/>
      <c r="I12" s="66" t="s">
        <v>9</v>
      </c>
      <c r="J12" s="66"/>
      <c r="K12" s="66"/>
    </row>
    <row r="13" spans="2:11" ht="78" customHeight="1">
      <c r="B13" s="67" t="s">
        <v>44</v>
      </c>
      <c r="C13" s="67"/>
      <c r="D13" s="68">
        <f>K45</f>
        <v>0</v>
      </c>
      <c r="E13" s="68"/>
      <c r="F13" s="68"/>
      <c r="G13" s="68"/>
      <c r="H13" s="68"/>
      <c r="I13" s="69" t="str">
        <f>_xlfn.IFERROR(IF(D13=0,"(INFORMAR AQUI O VALOR POR EXTENSO)",CONVERTERPARAEXTENSO(D13)),"(INFORMAR AQUI O VALOR POR EXTENSO)")</f>
        <v>(INFORMAR AQUI O VALOR POR EXTENSO)</v>
      </c>
      <c r="J13" s="69"/>
      <c r="K13" s="69"/>
    </row>
    <row r="15" spans="2:11" ht="15">
      <c r="B15" s="61" t="s">
        <v>10</v>
      </c>
      <c r="C15" s="61"/>
      <c r="D15" s="41"/>
      <c r="E15" s="70" t="str">
        <f>_xlfn.IFERROR(IF(D15="","(INFORMAR AQUI O PRAZO POR EXTENSO) dias","("&amp;EXTENSO(ROUND(D15,0))&amp;")"&amp;" dias"),"(INFORMAR AQUI O PRAZO POR EXTENSO) dias")</f>
        <v>(INFORMAR AQUI O PRAZO POR EXTENSO) dias</v>
      </c>
      <c r="F15" s="70"/>
      <c r="G15" s="70"/>
      <c r="H15" s="70"/>
      <c r="I15" s="70"/>
      <c r="J15" s="70"/>
      <c r="K15" s="70"/>
    </row>
    <row r="17" spans="2:11" ht="15">
      <c r="B17" s="74" t="s">
        <v>11</v>
      </c>
      <c r="C17" s="74"/>
      <c r="D17" s="74"/>
      <c r="E17" s="74"/>
      <c r="F17" s="74"/>
      <c r="G17" s="74"/>
      <c r="H17" s="74"/>
      <c r="I17" s="74"/>
      <c r="J17" s="74"/>
      <c r="K17" s="74"/>
    </row>
    <row r="18" spans="2:11" ht="33.75" customHeight="1">
      <c r="B18" s="75" t="s">
        <v>12</v>
      </c>
      <c r="C18" s="75"/>
      <c r="D18" s="75"/>
      <c r="E18" s="75"/>
      <c r="F18" s="75"/>
      <c r="G18" s="75"/>
      <c r="H18" s="75"/>
      <c r="I18" s="75"/>
      <c r="J18" s="75"/>
      <c r="K18" s="75"/>
    </row>
    <row r="19" spans="1:14" ht="15">
      <c r="A19" s="3"/>
      <c r="B19" s="57"/>
      <c r="C19" s="57"/>
      <c r="D19" s="57"/>
      <c r="E19" s="57"/>
      <c r="F19" s="58"/>
      <c r="G19" s="58"/>
      <c r="H19" s="59"/>
      <c r="I19" s="57"/>
      <c r="J19" s="60"/>
      <c r="K19" s="60"/>
      <c r="L19" s="3"/>
      <c r="N19" s="56"/>
    </row>
    <row r="20" spans="2:14" ht="15">
      <c r="B20" s="65" t="s">
        <v>13</v>
      </c>
      <c r="C20" s="65" t="s">
        <v>14</v>
      </c>
      <c r="D20" s="65" t="s">
        <v>15</v>
      </c>
      <c r="E20" s="77" t="s">
        <v>16</v>
      </c>
      <c r="F20" s="73" t="s">
        <v>17</v>
      </c>
      <c r="G20" s="73"/>
      <c r="H20" s="73"/>
      <c r="I20" s="76" t="s">
        <v>18</v>
      </c>
      <c r="J20" s="64" t="s">
        <v>19</v>
      </c>
      <c r="K20" s="64" t="s">
        <v>20</v>
      </c>
      <c r="N20" s="72" t="s">
        <v>21</v>
      </c>
    </row>
    <row r="21" spans="2:14" ht="15.75" customHeight="1">
      <c r="B21" s="65"/>
      <c r="C21" s="65"/>
      <c r="D21" s="65"/>
      <c r="E21" s="77"/>
      <c r="F21" s="43" t="s">
        <v>30</v>
      </c>
      <c r="G21" s="43" t="s">
        <v>31</v>
      </c>
      <c r="H21" s="44" t="s">
        <v>32</v>
      </c>
      <c r="I21" s="76"/>
      <c r="J21" s="64"/>
      <c r="K21" s="64"/>
      <c r="N21" s="72"/>
    </row>
    <row r="22" spans="2:14" ht="15">
      <c r="B22" s="45" t="s">
        <v>33</v>
      </c>
      <c r="C22" s="46" t="s">
        <v>46</v>
      </c>
      <c r="D22" s="47"/>
      <c r="E22" s="48"/>
      <c r="F22" s="48"/>
      <c r="G22" s="48"/>
      <c r="H22" s="48"/>
      <c r="I22" s="49"/>
      <c r="J22" s="48"/>
      <c r="K22" s="50"/>
      <c r="N22" s="23"/>
    </row>
    <row r="23" spans="2:14" ht="28.5">
      <c r="B23" s="51" t="s">
        <v>34</v>
      </c>
      <c r="C23" s="51" t="s">
        <v>47</v>
      </c>
      <c r="D23" s="52" t="s">
        <v>48</v>
      </c>
      <c r="E23" s="53">
        <v>2839.76</v>
      </c>
      <c r="F23" s="54"/>
      <c r="G23" s="54"/>
      <c r="H23" s="53">
        <f>IF(E23&lt;&gt;"",ROUND(F23,2)+ROUND(G23,2),"")</f>
        <v>0</v>
      </c>
      <c r="I23" s="55"/>
      <c r="J23" s="53">
        <f>IF(E23&lt;&gt;"",ROUND(H23*(1+ROUND(I23,4)),2),"")</f>
        <v>0</v>
      </c>
      <c r="K23" s="53">
        <f>IF(E23&lt;&gt;"",ROUND(ROUND(J23,2)*ROUND(E23,2),2),"")</f>
        <v>0</v>
      </c>
      <c r="N23" s="23">
        <v>121.61</v>
      </c>
    </row>
    <row r="24" spans="2:14" ht="14.25">
      <c r="B24" s="51" t="s">
        <v>35</v>
      </c>
      <c r="C24" s="51" t="s">
        <v>49</v>
      </c>
      <c r="D24" s="52" t="s">
        <v>36</v>
      </c>
      <c r="E24" s="53">
        <v>108483.38</v>
      </c>
      <c r="F24" s="54"/>
      <c r="G24" s="54"/>
      <c r="H24" s="53">
        <f aca="true" t="shared" si="0" ref="H24:H30">IF(E24&lt;&gt;"",ROUND(F24,2)+ROUND(G24,2),"")</f>
        <v>0</v>
      </c>
      <c r="I24" s="55"/>
      <c r="J24" s="53">
        <f aca="true" t="shared" si="1" ref="J24:J30">IF(E24&lt;&gt;"",ROUND(H24*(1+ROUND(I24,4)),2),"")</f>
        <v>0</v>
      </c>
      <c r="K24" s="53">
        <f aca="true" t="shared" si="2" ref="K24:K30">IF(E24&lt;&gt;"",ROUND(ROUND(J24,2)*ROUND(E24,2),2),"")</f>
        <v>0</v>
      </c>
      <c r="N24" s="23">
        <v>1.55</v>
      </c>
    </row>
    <row r="25" spans="2:14" ht="28.5">
      <c r="B25" s="51" t="s">
        <v>43</v>
      </c>
      <c r="C25" s="51" t="s">
        <v>50</v>
      </c>
      <c r="D25" s="52" t="s">
        <v>51</v>
      </c>
      <c r="E25" s="53">
        <v>6913.5</v>
      </c>
      <c r="F25" s="54"/>
      <c r="G25" s="54"/>
      <c r="H25" s="53">
        <f t="shared" si="0"/>
        <v>0</v>
      </c>
      <c r="I25" s="55"/>
      <c r="J25" s="53">
        <f t="shared" si="1"/>
        <v>0</v>
      </c>
      <c r="K25" s="53">
        <f t="shared" si="2"/>
        <v>0</v>
      </c>
      <c r="N25" s="23">
        <v>283.9</v>
      </c>
    </row>
    <row r="26" spans="2:14" ht="28.5">
      <c r="B26" s="51" t="s">
        <v>52</v>
      </c>
      <c r="C26" s="51" t="s">
        <v>53</v>
      </c>
      <c r="D26" s="52" t="s">
        <v>51</v>
      </c>
      <c r="E26" s="53">
        <v>4664.63</v>
      </c>
      <c r="F26" s="54"/>
      <c r="G26" s="54"/>
      <c r="H26" s="53">
        <f t="shared" si="0"/>
        <v>0</v>
      </c>
      <c r="I26" s="55"/>
      <c r="J26" s="53">
        <f t="shared" si="1"/>
        <v>0</v>
      </c>
      <c r="K26" s="53">
        <f t="shared" si="2"/>
        <v>0</v>
      </c>
      <c r="N26" s="23">
        <v>257.65</v>
      </c>
    </row>
    <row r="27" spans="2:14" ht="15">
      <c r="B27" s="45" t="s">
        <v>37</v>
      </c>
      <c r="C27" s="46" t="s">
        <v>54</v>
      </c>
      <c r="D27" s="47"/>
      <c r="E27" s="48"/>
      <c r="F27" s="48"/>
      <c r="G27" s="48"/>
      <c r="H27" s="48">
        <f t="shared" si="0"/>
      </c>
      <c r="I27" s="49"/>
      <c r="J27" s="48">
        <f t="shared" si="1"/>
      </c>
      <c r="K27" s="50">
        <f t="shared" si="2"/>
      </c>
      <c r="N27" s="23"/>
    </row>
    <row r="28" spans="2:14" ht="14.25">
      <c r="B28" s="51" t="s">
        <v>38</v>
      </c>
      <c r="C28" s="51" t="s">
        <v>55</v>
      </c>
      <c r="D28" s="52" t="s">
        <v>56</v>
      </c>
      <c r="E28" s="53">
        <v>269</v>
      </c>
      <c r="F28" s="54"/>
      <c r="G28" s="54"/>
      <c r="H28" s="53">
        <f t="shared" si="0"/>
        <v>0</v>
      </c>
      <c r="I28" s="55"/>
      <c r="J28" s="53">
        <f t="shared" si="1"/>
        <v>0</v>
      </c>
      <c r="K28" s="53">
        <f t="shared" si="2"/>
        <v>0</v>
      </c>
      <c r="N28" s="23">
        <v>30.16</v>
      </c>
    </row>
    <row r="29" spans="2:14" ht="28.5">
      <c r="B29" s="51" t="s">
        <v>42</v>
      </c>
      <c r="C29" s="51" t="s">
        <v>57</v>
      </c>
      <c r="D29" s="52" t="s">
        <v>56</v>
      </c>
      <c r="E29" s="53">
        <v>68</v>
      </c>
      <c r="F29" s="54"/>
      <c r="G29" s="54"/>
      <c r="H29" s="53">
        <f t="shared" si="0"/>
        <v>0</v>
      </c>
      <c r="I29" s="55"/>
      <c r="J29" s="53">
        <f t="shared" si="1"/>
        <v>0</v>
      </c>
      <c r="K29" s="53">
        <f t="shared" si="2"/>
        <v>0</v>
      </c>
      <c r="N29" s="23">
        <v>162.32</v>
      </c>
    </row>
    <row r="30" spans="2:14" ht="28.5">
      <c r="B30" s="51" t="s">
        <v>58</v>
      </c>
      <c r="C30" s="51" t="s">
        <v>59</v>
      </c>
      <c r="D30" s="52" t="s">
        <v>56</v>
      </c>
      <c r="E30" s="53">
        <v>245</v>
      </c>
      <c r="F30" s="54"/>
      <c r="G30" s="54"/>
      <c r="H30" s="53">
        <f t="shared" si="0"/>
        <v>0</v>
      </c>
      <c r="I30" s="55"/>
      <c r="J30" s="53">
        <f t="shared" si="1"/>
        <v>0</v>
      </c>
      <c r="K30" s="53">
        <f t="shared" si="2"/>
        <v>0</v>
      </c>
      <c r="N30" s="23">
        <v>121.74</v>
      </c>
    </row>
    <row r="31" spans="2:14" ht="15">
      <c r="B31" s="45" t="s">
        <v>40</v>
      </c>
      <c r="C31" s="46" t="s">
        <v>60</v>
      </c>
      <c r="D31" s="47"/>
      <c r="E31" s="48"/>
      <c r="F31" s="48"/>
      <c r="G31" s="48"/>
      <c r="H31" s="48">
        <f>IF(E31&lt;&gt;"",ROUND(F31,2)+ROUND(G31,2),"")</f>
      </c>
      <c r="I31" s="49"/>
      <c r="J31" s="48">
        <f>IF(E31&lt;&gt;"",ROUND(H31*(1+ROUND(I31,4)),2),"")</f>
      </c>
      <c r="K31" s="50">
        <f>IF(E31&lt;&gt;"",ROUND(ROUND(J31,2)*ROUND(E31,2),2),"")</f>
      </c>
      <c r="N31" s="23"/>
    </row>
    <row r="32" spans="2:14" ht="28.5">
      <c r="B32" s="51" t="s">
        <v>41</v>
      </c>
      <c r="C32" s="51" t="s">
        <v>61</v>
      </c>
      <c r="D32" s="52" t="s">
        <v>56</v>
      </c>
      <c r="E32" s="53">
        <v>36</v>
      </c>
      <c r="F32" s="54"/>
      <c r="G32" s="54"/>
      <c r="H32" s="53">
        <f aca="true" t="shared" si="3" ref="H32:H38">IF(E32&lt;&gt;"",ROUND(F32,2)+ROUND(G32,2),"")</f>
        <v>0</v>
      </c>
      <c r="I32" s="55"/>
      <c r="J32" s="53">
        <f aca="true" t="shared" si="4" ref="J32:J38">IF(E32&lt;&gt;"",ROUND(H32*(1+ROUND(I32,4)),2),"")</f>
        <v>0</v>
      </c>
      <c r="K32" s="53">
        <f aca="true" t="shared" si="5" ref="K32:K38">IF(E32&lt;&gt;"",ROUND(ROUND(J32,2)*ROUND(E32,2),2),"")</f>
        <v>0</v>
      </c>
      <c r="N32" s="23">
        <v>238.41</v>
      </c>
    </row>
    <row r="33" spans="2:14" ht="28.5">
      <c r="B33" s="51" t="s">
        <v>62</v>
      </c>
      <c r="C33" s="51" t="s">
        <v>63</v>
      </c>
      <c r="D33" s="52" t="s">
        <v>56</v>
      </c>
      <c r="E33" s="53">
        <v>7</v>
      </c>
      <c r="F33" s="54"/>
      <c r="G33" s="54"/>
      <c r="H33" s="53">
        <f t="shared" si="3"/>
        <v>0</v>
      </c>
      <c r="I33" s="55"/>
      <c r="J33" s="53">
        <f t="shared" si="4"/>
        <v>0</v>
      </c>
      <c r="K33" s="53">
        <f t="shared" si="5"/>
        <v>0</v>
      </c>
      <c r="N33" s="23">
        <v>185.04</v>
      </c>
    </row>
    <row r="34" spans="2:14" ht="28.5">
      <c r="B34" s="51" t="s">
        <v>64</v>
      </c>
      <c r="C34" s="51" t="s">
        <v>65</v>
      </c>
      <c r="D34" s="52" t="s">
        <v>56</v>
      </c>
      <c r="E34" s="53">
        <v>38</v>
      </c>
      <c r="F34" s="54"/>
      <c r="G34" s="54"/>
      <c r="H34" s="53">
        <f t="shared" si="3"/>
        <v>0</v>
      </c>
      <c r="I34" s="55"/>
      <c r="J34" s="53">
        <f t="shared" si="4"/>
        <v>0</v>
      </c>
      <c r="K34" s="53">
        <f t="shared" si="5"/>
        <v>0</v>
      </c>
      <c r="N34" s="23">
        <v>166.36</v>
      </c>
    </row>
    <row r="35" spans="2:14" ht="28.5">
      <c r="B35" s="51" t="s">
        <v>66</v>
      </c>
      <c r="C35" s="51" t="s">
        <v>67</v>
      </c>
      <c r="D35" s="52" t="s">
        <v>56</v>
      </c>
      <c r="E35" s="53">
        <v>6</v>
      </c>
      <c r="F35" s="54"/>
      <c r="G35" s="54"/>
      <c r="H35" s="53">
        <f t="shared" si="3"/>
        <v>0</v>
      </c>
      <c r="I35" s="55"/>
      <c r="J35" s="53">
        <f t="shared" si="4"/>
        <v>0</v>
      </c>
      <c r="K35" s="53">
        <f t="shared" si="5"/>
        <v>0</v>
      </c>
      <c r="N35" s="23">
        <v>235.74</v>
      </c>
    </row>
    <row r="36" spans="2:14" ht="28.5">
      <c r="B36" s="51" t="s">
        <v>68</v>
      </c>
      <c r="C36" s="51" t="s">
        <v>69</v>
      </c>
      <c r="D36" s="52" t="s">
        <v>56</v>
      </c>
      <c r="E36" s="53">
        <v>13</v>
      </c>
      <c r="F36" s="54"/>
      <c r="G36" s="54"/>
      <c r="H36" s="53">
        <f t="shared" si="3"/>
        <v>0</v>
      </c>
      <c r="I36" s="55"/>
      <c r="J36" s="53">
        <f t="shared" si="4"/>
        <v>0</v>
      </c>
      <c r="K36" s="53">
        <f t="shared" si="5"/>
        <v>0</v>
      </c>
      <c r="N36" s="23">
        <v>179.71</v>
      </c>
    </row>
    <row r="37" spans="2:14" ht="15">
      <c r="B37" s="45" t="s">
        <v>70</v>
      </c>
      <c r="C37" s="46" t="s">
        <v>71</v>
      </c>
      <c r="D37" s="47"/>
      <c r="E37" s="48"/>
      <c r="F37" s="48"/>
      <c r="G37" s="48"/>
      <c r="H37" s="48">
        <f t="shared" si="3"/>
      </c>
      <c r="I37" s="49"/>
      <c r="J37" s="48">
        <f t="shared" si="4"/>
      </c>
      <c r="K37" s="50">
        <f t="shared" si="5"/>
      </c>
      <c r="N37" s="23"/>
    </row>
    <row r="38" spans="2:14" ht="28.5">
      <c r="B38" s="51" t="s">
        <v>72</v>
      </c>
      <c r="C38" s="51" t="s">
        <v>73</v>
      </c>
      <c r="D38" s="52" t="s">
        <v>74</v>
      </c>
      <c r="E38" s="53">
        <v>1969.15</v>
      </c>
      <c r="F38" s="54"/>
      <c r="G38" s="54"/>
      <c r="H38" s="53">
        <f t="shared" si="3"/>
        <v>0</v>
      </c>
      <c r="I38" s="55"/>
      <c r="J38" s="53">
        <f t="shared" si="4"/>
        <v>0</v>
      </c>
      <c r="K38" s="53">
        <f t="shared" si="5"/>
        <v>0</v>
      </c>
      <c r="N38" s="23">
        <v>24.31</v>
      </c>
    </row>
    <row r="39" spans="2:14" ht="28.5">
      <c r="B39" s="51" t="s">
        <v>75</v>
      </c>
      <c r="C39" s="51" t="s">
        <v>76</v>
      </c>
      <c r="D39" s="52" t="s">
        <v>74</v>
      </c>
      <c r="E39" s="53">
        <v>59.12</v>
      </c>
      <c r="F39" s="54"/>
      <c r="G39" s="54"/>
      <c r="H39" s="53">
        <f>IF(E39&lt;&gt;"",ROUND(F39,2)+ROUND(G39,2),"")</f>
        <v>0</v>
      </c>
      <c r="I39" s="55"/>
      <c r="J39" s="53">
        <f>IF(E39&lt;&gt;"",ROUND(H39*(1+ROUND(I39,4)),2),"")</f>
        <v>0</v>
      </c>
      <c r="K39" s="53">
        <f>IF(E39&lt;&gt;"",ROUND(ROUND(J39,2)*ROUND(E39,2),2),"")</f>
        <v>0</v>
      </c>
      <c r="N39" s="23">
        <v>37.74</v>
      </c>
    </row>
    <row r="40" spans="2:14" ht="28.5">
      <c r="B40" s="51" t="s">
        <v>77</v>
      </c>
      <c r="C40" s="51" t="s">
        <v>76</v>
      </c>
      <c r="D40" s="52" t="s">
        <v>74</v>
      </c>
      <c r="E40" s="53">
        <v>56.36</v>
      </c>
      <c r="F40" s="54"/>
      <c r="G40" s="54"/>
      <c r="H40" s="53">
        <f>IF(E40&lt;&gt;"",ROUND(F40,2)+ROUND(G40,2),"")</f>
        <v>0</v>
      </c>
      <c r="I40" s="55"/>
      <c r="J40" s="53">
        <f>IF(E40&lt;&gt;"",ROUND(H40*(1+ROUND(I40,4)),2),"")</f>
        <v>0</v>
      </c>
      <c r="K40" s="53">
        <f>IF(E40&lt;&gt;"",ROUND(ROUND(J40,2)*ROUND(E40,2),2),"")</f>
        <v>0</v>
      </c>
      <c r="N40" s="23">
        <v>37.74</v>
      </c>
    </row>
    <row r="41" spans="2:14" ht="28.5">
      <c r="B41" s="51" t="s">
        <v>78</v>
      </c>
      <c r="C41" s="51" t="s">
        <v>76</v>
      </c>
      <c r="D41" s="52" t="s">
        <v>74</v>
      </c>
      <c r="E41" s="53">
        <v>119.45</v>
      </c>
      <c r="F41" s="54"/>
      <c r="G41" s="54"/>
      <c r="H41" s="53">
        <f>IF(E41&lt;&gt;"",ROUND(F41,2)+ROUND(G41,2),"")</f>
        <v>0</v>
      </c>
      <c r="I41" s="55"/>
      <c r="J41" s="53">
        <f>IF(E41&lt;&gt;"",ROUND(H41*(1+ROUND(I41,4)),2),"")</f>
        <v>0</v>
      </c>
      <c r="K41" s="53">
        <f>IF(E41&lt;&gt;"",ROUND(ROUND(J41,2)*ROUND(E41,2),2),"")</f>
        <v>0</v>
      </c>
      <c r="N41" s="23">
        <v>37.74</v>
      </c>
    </row>
    <row r="42" spans="2:14" ht="28.5">
      <c r="B42" s="51" t="s">
        <v>79</v>
      </c>
      <c r="C42" s="51" t="s">
        <v>76</v>
      </c>
      <c r="D42" s="52" t="s">
        <v>74</v>
      </c>
      <c r="E42" s="53">
        <v>794.65</v>
      </c>
      <c r="F42" s="54"/>
      <c r="G42" s="54"/>
      <c r="H42" s="53">
        <f>IF(E42&lt;&gt;"",ROUND(F42,2)+ROUND(G42,2),"")</f>
        <v>0</v>
      </c>
      <c r="I42" s="55"/>
      <c r="J42" s="53">
        <f>IF(E42&lt;&gt;"",ROUND(H42*(1+ROUND(I42,4)),2),"")</f>
        <v>0</v>
      </c>
      <c r="K42" s="53">
        <f>IF(E42&lt;&gt;"",ROUND(ROUND(J42,2)*ROUND(E42,2),2),"")</f>
        <v>0</v>
      </c>
      <c r="N42" s="23">
        <v>37.74</v>
      </c>
    </row>
    <row r="43" spans="2:14" ht="28.5">
      <c r="B43" s="51" t="s">
        <v>80</v>
      </c>
      <c r="C43" s="51" t="s">
        <v>81</v>
      </c>
      <c r="D43" s="52" t="s">
        <v>56</v>
      </c>
      <c r="E43" s="53">
        <v>1645</v>
      </c>
      <c r="F43" s="54"/>
      <c r="G43" s="54"/>
      <c r="H43" s="53">
        <f>IF(E43&lt;&gt;"",ROUND(F43,2)+ROUND(G43,2),"")</f>
        <v>0</v>
      </c>
      <c r="I43" s="55"/>
      <c r="J43" s="53">
        <f>IF(E43&lt;&gt;"",ROUND(H43*(1+ROUND(I43,4)),2),"")</f>
        <v>0</v>
      </c>
      <c r="K43" s="53">
        <f>IF(E43&lt;&gt;"",ROUND(ROUND(J43,2)*ROUND(E43,2),2),"")</f>
        <v>0</v>
      </c>
      <c r="N43" s="23">
        <v>48.38</v>
      </c>
    </row>
    <row r="44" spans="2:14" ht="28.5">
      <c r="B44" s="51" t="s">
        <v>82</v>
      </c>
      <c r="C44" s="51" t="s">
        <v>83</v>
      </c>
      <c r="D44" s="52" t="s">
        <v>56</v>
      </c>
      <c r="E44" s="53">
        <v>33</v>
      </c>
      <c r="F44" s="54"/>
      <c r="G44" s="54"/>
      <c r="H44" s="53">
        <f>IF(E44&lt;&gt;"",ROUND(F44,2)+ROUND(G44,2),"")</f>
        <v>0</v>
      </c>
      <c r="I44" s="55"/>
      <c r="J44" s="53">
        <f>IF(E44&lt;&gt;"",ROUND(H44*(1+ROUND(I44,4)),2),"")</f>
        <v>0</v>
      </c>
      <c r="K44" s="53">
        <f>IF(E44&lt;&gt;"",ROUND(ROUND(J44,2)*ROUND(E44,2),2),"")</f>
        <v>0</v>
      </c>
      <c r="N44" s="23">
        <v>45.99</v>
      </c>
    </row>
    <row r="45" spans="2:11" ht="15">
      <c r="B45" s="24"/>
      <c r="C45" s="25"/>
      <c r="D45" s="25"/>
      <c r="E45" s="25"/>
      <c r="F45" s="25"/>
      <c r="G45" s="25"/>
      <c r="H45" s="25"/>
      <c r="I45" s="26"/>
      <c r="J45" s="27" t="s">
        <v>22</v>
      </c>
      <c r="K45" s="28">
        <f>SUM(K22:K44)</f>
        <v>0</v>
      </c>
    </row>
    <row r="46" ht="12.75">
      <c r="J46" s="29"/>
    </row>
    <row r="47" spans="2:10" ht="14.25">
      <c r="B47" s="30"/>
      <c r="C47" s="31">
        <f>C7</f>
        <v>0</v>
      </c>
      <c r="J47" s="29"/>
    </row>
    <row r="48" spans="2:10" ht="14.25">
      <c r="B48" s="32" t="str">
        <f>IF(B47="","(cidade)","")</f>
        <v>(cidade)</v>
      </c>
      <c r="C48" s="33"/>
      <c r="J48" s="29"/>
    </row>
    <row r="49" ht="12.75">
      <c r="J49" s="29"/>
    </row>
    <row r="50" ht="12.75">
      <c r="J50" s="29"/>
    </row>
    <row r="51" spans="3:10" ht="13.5" thickBot="1">
      <c r="C51" s="34"/>
      <c r="G51" s="35"/>
      <c r="H51" s="35"/>
      <c r="I51" s="35"/>
      <c r="J51" s="36"/>
    </row>
    <row r="52" spans="2:10" ht="15">
      <c r="B52" s="17"/>
      <c r="C52" s="37" t="s">
        <v>23</v>
      </c>
      <c r="D52" s="17"/>
      <c r="E52" s="17"/>
      <c r="F52" s="17"/>
      <c r="G52" s="63" t="s">
        <v>24</v>
      </c>
      <c r="H52" s="63"/>
      <c r="I52" s="63"/>
      <c r="J52" s="63"/>
    </row>
    <row r="53" spans="2:10" ht="14.25">
      <c r="B53" s="38" t="s">
        <v>25</v>
      </c>
      <c r="C53" s="39"/>
      <c r="D53" s="17"/>
      <c r="F53" s="38" t="s">
        <v>25</v>
      </c>
      <c r="G53" s="71"/>
      <c r="H53" s="71"/>
      <c r="I53" s="71"/>
      <c r="J53" s="71"/>
    </row>
    <row r="54" spans="2:11" ht="14.25">
      <c r="B54" s="38" t="s">
        <v>26</v>
      </c>
      <c r="C54" s="39"/>
      <c r="D54" s="17"/>
      <c r="F54" s="38" t="s">
        <v>27</v>
      </c>
      <c r="G54" s="71"/>
      <c r="H54" s="71"/>
      <c r="I54" s="71"/>
      <c r="J54" s="71"/>
      <c r="K54" s="1" t="str">
        <f>IF(G54="","(Ex,: Engenheiro Civil)","")</f>
        <v>(Ex,: Engenheiro Civil)</v>
      </c>
    </row>
    <row r="55" spans="2:11" ht="14.25">
      <c r="B55" s="38" t="s">
        <v>28</v>
      </c>
      <c r="C55" s="40"/>
      <c r="D55" s="17"/>
      <c r="F55" s="38" t="s">
        <v>29</v>
      </c>
      <c r="G55" s="71"/>
      <c r="H55" s="71"/>
      <c r="I55" s="71"/>
      <c r="J55" s="71"/>
      <c r="K55" s="1" t="str">
        <f>IF(G55="","(Ex: 100015-3)","")</f>
        <v>(Ex: 100015-3)</v>
      </c>
    </row>
    <row r="57" ht="12.75">
      <c r="M57" s="1"/>
    </row>
    <row r="58" ht="12.75">
      <c r="M58" s="1"/>
    </row>
    <row r="59" ht="12.75">
      <c r="M59" s="1"/>
    </row>
    <row r="60" ht="12.75">
      <c r="M60" s="1"/>
    </row>
    <row r="61" ht="12.75">
      <c r="M61" s="1"/>
    </row>
    <row r="62" ht="12.75">
      <c r="M62" s="1"/>
    </row>
    <row r="63" ht="12.75">
      <c r="M63" s="1"/>
    </row>
    <row r="64" ht="12.75">
      <c r="M64" s="1"/>
    </row>
    <row r="65" ht="12.75">
      <c r="M65" s="1"/>
    </row>
    <row r="66" ht="12.75">
      <c r="M66" s="1"/>
    </row>
    <row r="67" ht="12.75">
      <c r="M67" s="1"/>
    </row>
    <row r="68" ht="12.75">
      <c r="M68" s="1"/>
    </row>
    <row r="69" ht="12.75">
      <c r="M69" s="1"/>
    </row>
    <row r="70" ht="12.75">
      <c r="M70" s="1"/>
    </row>
    <row r="71" ht="12.75">
      <c r="M71" s="1"/>
    </row>
    <row r="72" ht="12.75">
      <c r="M72" s="1"/>
    </row>
    <row r="73" ht="12.75">
      <c r="M73" s="1"/>
    </row>
    <row r="74" ht="12.75">
      <c r="M74" s="1"/>
    </row>
    <row r="75" ht="12.75">
      <c r="M75" s="1"/>
    </row>
    <row r="76" ht="12.75">
      <c r="M76" s="1"/>
    </row>
  </sheetData>
  <sheetProtection sheet="1" formatColumns="0" formatRows="0"/>
  <mergeCells count="25">
    <mergeCell ref="B17:K17"/>
    <mergeCell ref="B18:K18"/>
    <mergeCell ref="B20:B21"/>
    <mergeCell ref="D20:D21"/>
    <mergeCell ref="I20:I21"/>
    <mergeCell ref="J20:J21"/>
    <mergeCell ref="C20:C21"/>
    <mergeCell ref="E20:E21"/>
    <mergeCell ref="G54:J54"/>
    <mergeCell ref="K20:K21"/>
    <mergeCell ref="G55:J55"/>
    <mergeCell ref="N20:N21"/>
    <mergeCell ref="F20:H20"/>
    <mergeCell ref="G52:J52"/>
    <mergeCell ref="G53:J53"/>
    <mergeCell ref="B15:C15"/>
    <mergeCell ref="B1:K1"/>
    <mergeCell ref="B10:K10"/>
    <mergeCell ref="B12:C12"/>
    <mergeCell ref="D12:H12"/>
    <mergeCell ref="I12:K12"/>
    <mergeCell ref="B13:C13"/>
    <mergeCell ref="D13:H13"/>
    <mergeCell ref="I13:K13"/>
    <mergeCell ref="E15:K15"/>
  </mergeCells>
  <conditionalFormatting sqref="C4">
    <cfRule type="expression" priority="137" dxfId="19" stopIfTrue="1">
      <formula>C4=""</formula>
    </cfRule>
    <cfRule type="expression" priority="138" dxfId="19" stopIfTrue="1">
      <formula>""</formula>
    </cfRule>
  </conditionalFormatting>
  <conditionalFormatting sqref="C5">
    <cfRule type="expression" priority="139" dxfId="19" stopIfTrue="1">
      <formula>C5=""</formula>
    </cfRule>
  </conditionalFormatting>
  <conditionalFormatting sqref="C6">
    <cfRule type="expression" priority="140" dxfId="19" stopIfTrue="1">
      <formula>C6=""</formula>
    </cfRule>
  </conditionalFormatting>
  <conditionalFormatting sqref="C7">
    <cfRule type="expression" priority="141" dxfId="19" stopIfTrue="1">
      <formula>C7=""</formula>
    </cfRule>
  </conditionalFormatting>
  <conditionalFormatting sqref="H6">
    <cfRule type="expression" priority="142" dxfId="19" stopIfTrue="1">
      <formula>H6=""</formula>
    </cfRule>
  </conditionalFormatting>
  <conditionalFormatting sqref="H5">
    <cfRule type="expression" priority="143" dxfId="19" stopIfTrue="1">
      <formula>H5=""</formula>
    </cfRule>
  </conditionalFormatting>
  <conditionalFormatting sqref="D15">
    <cfRule type="expression" priority="144" dxfId="19" stopIfTrue="1">
      <formula>$D$15=""</formula>
    </cfRule>
  </conditionalFormatting>
  <conditionalFormatting sqref="C53">
    <cfRule type="expression" priority="147" dxfId="19" stopIfTrue="1">
      <formula>C53=""</formula>
    </cfRule>
  </conditionalFormatting>
  <conditionalFormatting sqref="C54">
    <cfRule type="expression" priority="148" dxfId="19" stopIfTrue="1">
      <formula>C54=""</formula>
    </cfRule>
  </conditionalFormatting>
  <conditionalFormatting sqref="G54">
    <cfRule type="expression" priority="149" dxfId="19" stopIfTrue="1">
      <formula>G54=""</formula>
    </cfRule>
  </conditionalFormatting>
  <conditionalFormatting sqref="B47">
    <cfRule type="expression" priority="150" dxfId="19" stopIfTrue="1">
      <formula>$B$47=""</formula>
    </cfRule>
  </conditionalFormatting>
  <conditionalFormatting sqref="G53">
    <cfRule type="expression" priority="151" dxfId="19" stopIfTrue="1">
      <formula>G53=""</formula>
    </cfRule>
  </conditionalFormatting>
  <conditionalFormatting sqref="G55">
    <cfRule type="expression" priority="152" dxfId="19" stopIfTrue="1">
      <formula>G55=""</formula>
    </cfRule>
  </conditionalFormatting>
  <conditionalFormatting sqref="C55">
    <cfRule type="expression" priority="153" dxfId="19" stopIfTrue="1">
      <formula>$C$55=""</formula>
    </cfRule>
  </conditionalFormatting>
  <conditionalFormatting sqref="E15:G15">
    <cfRule type="containsText" priority="135" dxfId="2" operator="containsText" stopIfTrue="1" text="(INFORMAR AQUI O PRAZO POR EXTENSO) dias">
      <formula>NOT(ISERROR(SEARCH("(INFORMAR AQUI O PRAZO POR EXTENSO) dias",E15)))</formula>
    </cfRule>
  </conditionalFormatting>
  <conditionalFormatting sqref="I13:K13">
    <cfRule type="containsText" priority="134" dxfId="2" operator="containsText" stopIfTrue="1" text="(INFORMAR AQUI O VALOR POR EXTENSO)">
      <formula>NOT(ISERROR(SEARCH("(INFORMAR AQUI O VALOR POR EXTENSO)",I13)))</formula>
    </cfRule>
  </conditionalFormatting>
  <conditionalFormatting sqref="J39:J44">
    <cfRule type="expression" priority="84" dxfId="0">
      <formula>J39&gt;N39</formula>
    </cfRule>
  </conditionalFormatting>
  <conditionalFormatting sqref="F39:F44">
    <cfRule type="expression" priority="17" dxfId="2" stopIfTrue="1">
      <formula>F39=""</formula>
    </cfRule>
  </conditionalFormatting>
  <conditionalFormatting sqref="G39:G44">
    <cfRule type="expression" priority="16" dxfId="2" stopIfTrue="1">
      <formula>G39=""</formula>
    </cfRule>
  </conditionalFormatting>
  <conditionalFormatting sqref="I39:I44">
    <cfRule type="expression" priority="15" dxfId="2" stopIfTrue="1">
      <formula>I39=""</formula>
    </cfRule>
  </conditionalFormatting>
  <conditionalFormatting sqref="J43:J44">
    <cfRule type="expression" priority="14" dxfId="0">
      <formula>J43&gt;N43</formula>
    </cfRule>
  </conditionalFormatting>
  <conditionalFormatting sqref="J32:J36 J38">
    <cfRule type="expression" priority="12" dxfId="0">
      <formula>J32&gt;N32</formula>
    </cfRule>
  </conditionalFormatting>
  <conditionalFormatting sqref="F32:F36 F38">
    <cfRule type="expression" priority="11" dxfId="2" stopIfTrue="1">
      <formula>F32=""</formula>
    </cfRule>
  </conditionalFormatting>
  <conditionalFormatting sqref="G32:G36 G38">
    <cfRule type="expression" priority="10" dxfId="2" stopIfTrue="1">
      <formula>G32=""</formula>
    </cfRule>
  </conditionalFormatting>
  <conditionalFormatting sqref="I32:I36 I38">
    <cfRule type="expression" priority="9" dxfId="2" stopIfTrue="1">
      <formula>I32=""</formula>
    </cfRule>
  </conditionalFormatting>
  <conditionalFormatting sqref="J35:J36">
    <cfRule type="expression" priority="8" dxfId="0">
      <formula>J35&gt;N35</formula>
    </cfRule>
  </conditionalFormatting>
  <conditionalFormatting sqref="J38">
    <cfRule type="expression" priority="7" dxfId="0">
      <formula>J38&gt;N38</formula>
    </cfRule>
  </conditionalFormatting>
  <conditionalFormatting sqref="J23:J26 J28:J30">
    <cfRule type="expression" priority="6" dxfId="0">
      <formula>J23&gt;N23</formula>
    </cfRule>
  </conditionalFormatting>
  <conditionalFormatting sqref="F23:F26 F28:F30">
    <cfRule type="expression" priority="5" dxfId="2" stopIfTrue="1">
      <formula>F23=""</formula>
    </cfRule>
  </conditionalFormatting>
  <conditionalFormatting sqref="G23:G26 G28:G30">
    <cfRule type="expression" priority="4" dxfId="2" stopIfTrue="1">
      <formula>G23=""</formula>
    </cfRule>
  </conditionalFormatting>
  <conditionalFormatting sqref="I23:I26 I28:I30">
    <cfRule type="expression" priority="3" dxfId="2" stopIfTrue="1">
      <formula>I23=""</formula>
    </cfRule>
  </conditionalFormatting>
  <conditionalFormatting sqref="J28">
    <cfRule type="expression" priority="2" dxfId="0">
      <formula>J28&gt;N28</formula>
    </cfRule>
  </conditionalFormatting>
  <conditionalFormatting sqref="J30">
    <cfRule type="expression" priority="1" dxfId="0">
      <formula>J30&gt;N30</formula>
    </cfRule>
  </conditionalFormatting>
  <dataValidations count="1">
    <dataValidation type="whole" allowBlank="1" showInputMessage="1" showErrorMessage="1" sqref="D15">
      <formula1>1</formula1>
      <formula2>9999999999999990000</formula2>
    </dataValidation>
  </dataValidations>
  <printOptions/>
  <pageMargins left="0.25" right="0.25" top="0.75" bottom="0.75" header="0.5118055555555555" footer="0.3"/>
  <pageSetup fitToHeight="0" fitToWidth="1" horizontalDpi="300" verticalDpi="300" orientation="portrait" paperSize="9" scale="53" r:id="rId1"/>
  <headerFooter alignWithMargins="0">
    <oddFooter>&amp;RPágina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Glederson Henrique Grein</dc:creator>
  <cp:keywords/>
  <dc:description/>
  <cp:lastModifiedBy>Glederson Henrique Grein</cp:lastModifiedBy>
  <cp:lastPrinted>2018-03-07T14:17:45Z</cp:lastPrinted>
  <dcterms:created xsi:type="dcterms:W3CDTF">2018-03-07T14:23:23Z</dcterms:created>
  <dcterms:modified xsi:type="dcterms:W3CDTF">2018-06-13T11:13:41Z</dcterms:modified>
  <cp:category/>
  <cp:version/>
  <cp:contentType/>
  <cp:contentStatus/>
</cp:coreProperties>
</file>