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</sheets>
  <definedNames>
    <definedName name="_xlfn.IFERROR" hidden="1">#NAME?</definedName>
    <definedName name="_xlnm.Print_Area" localSheetId="0">'ModeloPlanilhaObras'!$A$1:$L$42</definedName>
  </definedNames>
  <calcPr fullCalcOnLoad="1"/>
</workbook>
</file>

<file path=xl/sharedStrings.xml><?xml version="1.0" encoding="utf-8"?>
<sst xmlns="http://schemas.openxmlformats.org/spreadsheetml/2006/main" count="61" uniqueCount="56">
  <si>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</si>
  <si>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</si>
  <si>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</si>
  <si>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</si>
  <si>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</si>
  <si>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</si>
  <si>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</si>
  <si>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</si>
  <si>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</si>
  <si>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</si>
  <si>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</si>
  <si>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</si>
  <si>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</si>
  <si>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</si>
  <si>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</si>
  <si>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</si>
  <si>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</si>
  <si>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</si>
  <si>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BDI</t>
  </si>
  <si>
    <t>PREÇO R$</t>
  </si>
  <si>
    <t>PREÇO TOTAL R$</t>
  </si>
  <si>
    <t>VALOR UNITÁRIO MÁXIMO (PRÉ-LICITAÇÃO) (COLUNA OCULTA)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</si>
  <si>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</si>
  <si>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</si>
  <si>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</si>
  <si>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</si>
  <si>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</si>
  <si>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</si>
  <si>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</si>
  <si>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</si>
  <si>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</si>
  <si>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</si>
  <si>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</si>
  <si>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</t>
  </si>
  <si>
    <t>1.1</t>
  </si>
  <si>
    <t>1.2</t>
  </si>
  <si>
    <t>M2</t>
  </si>
  <si>
    <t>2</t>
  </si>
  <si>
    <t>2.1</t>
  </si>
  <si>
    <t>PROPONENTE:</t>
  </si>
  <si>
    <t>TOMADA DE PREÇOS</t>
  </si>
  <si>
    <t>PLACA DE OBRA EM CHAPA DE ACO GALVANIZADO</t>
  </si>
  <si>
    <t>3</t>
  </si>
  <si>
    <t>3.1</t>
  </si>
  <si>
    <t>MES</t>
  </si>
  <si>
    <t>2.2</t>
  </si>
  <si>
    <t>1.3</t>
  </si>
  <si>
    <t>ALUGUEL CONTAINER/ESCRIT INCL INST ELET LARG=2,20 COMP=6,20M          ALT=2,50M CHAPA ACO C/NERV TRAPEZ FORRO C/ISOL TERMO/ACUSTICO         CHASSIS REFORC PISO COMPENS NAVAL EXC TRANSP/CARGA/DESCARGA</t>
  </si>
  <si>
    <t>LIMPEZA FINAL DA OBRA</t>
  </si>
  <si>
    <t>contratação de empresa para construção do fechamento em alambrado de Quadra Poliesportiva da Escola Municipal Paul Harris</t>
  </si>
  <si>
    <t>SERVIÇOS INICIAIS</t>
  </si>
  <si>
    <t>ISOLAMENTO DE OBRA COM TELA PLASTICA LARANJA COM E ESTRUTURA DE MADEIRA PONTALETEADA, ALTURA 1,20M</t>
  </si>
  <si>
    <t>INSTALAÇÃO DO ALAMBRADO</t>
  </si>
  <si>
    <t>ALAMBRADO EM TUBOS DE ACO GALVANIZADO, COM COSTURA, DIN 2440, DIAMETRO 2", ALTURA 3M, FIXADOS A CADA 2M EM BLOCOS DE CONCRETO, COM TELA DE ARAME GALVANIZADO REVESTIDO COM PVC, FIO 12 BWG E MALHA 7,5X7,5CM</t>
  </si>
  <si>
    <t>PORTAO EM TELA ARAME GALVANIZADO REVESTIDO COM PVC, FIO 12 BWG E MALHA 7,5X7,5CM, MOLDURA EM TUBOS DE AÇO, INCLUSO FERRAGENS</t>
  </si>
  <si>
    <t>SERVIÇOS FINAIS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</si>
</sst>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164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5" borderId="22" xfId="0" applyNumberFormat="1" applyFont="1" applyFill="1" applyBorder="1" applyAlignment="1" applyProtection="1">
      <alignment horizontal="center" vertical="center"/>
      <protection/>
    </xf>
    <xf numFmtId="0" fontId="4" fillId="36" borderId="22" xfId="0" applyNumberFormat="1" applyFont="1" applyFill="1" applyBorder="1" applyAlignment="1" applyProtection="1">
      <alignment vertical="center"/>
      <protection/>
    </xf>
    <xf numFmtId="0" fontId="4" fillId="37" borderId="23" xfId="0" applyNumberFormat="1" applyFont="1" applyFill="1" applyBorder="1" applyAlignment="1" applyProtection="1">
      <alignment vertical="center"/>
      <protection/>
    </xf>
    <xf numFmtId="0" fontId="4" fillId="37" borderId="24" xfId="0" applyNumberFormat="1" applyFont="1" applyFill="1" applyBorder="1" applyAlignment="1" applyProtection="1">
      <alignment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50" applyNumberFormat="1" applyFont="1" applyFill="1" applyBorder="1" applyAlignment="1" applyProtection="1">
      <alignment horizontal="center" vertical="center"/>
      <protection/>
    </xf>
    <xf numFmtId="4" fontId="5" fillId="37" borderId="25" xfId="0" applyNumberFormat="1" applyFont="1" applyFill="1" applyBorder="1" applyAlignment="1" applyProtection="1">
      <alignment horizontal="center" vertical="center"/>
      <protection/>
    </xf>
    <xf numFmtId="0" fontId="5" fillId="38" borderId="26" xfId="0" applyNumberFormat="1" applyFont="1" applyFill="1" applyBorder="1" applyAlignment="1" applyProtection="1">
      <alignment vertical="center" wrapText="1"/>
      <protection/>
    </xf>
    <xf numFmtId="0" fontId="5" fillId="38" borderId="26" xfId="0" applyNumberFormat="1" applyFont="1" applyFill="1" applyBorder="1" applyAlignment="1" applyProtection="1">
      <alignment horizontal="center" vertical="center" wrapText="1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 locked="0"/>
    </xf>
    <xf numFmtId="10" fontId="5" fillId="38" borderId="26" xfId="5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/>
      <protection/>
    </xf>
    <xf numFmtId="0" fontId="4" fillId="38" borderId="27" xfId="0" applyNumberFormat="1" applyFont="1" applyFill="1" applyBorder="1" applyAlignment="1" applyProtection="1">
      <alignment horizontal="center" vertical="center"/>
      <protection/>
    </xf>
    <xf numFmtId="0" fontId="4" fillId="38" borderId="27" xfId="0" applyNumberFormat="1" applyFont="1" applyFill="1" applyBorder="1" applyAlignment="1" applyProtection="1">
      <alignment vertical="center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1" fillId="35" borderId="26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26" xfId="0" applyNumberFormat="1" applyFont="1" applyFill="1" applyBorder="1" applyAlignment="1" applyProtection="1">
      <alignment horizontal="center" vertical="center" wrapText="1"/>
      <protection/>
    </xf>
    <xf numFmtId="0" fontId="4" fillId="35" borderId="26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166" fontId="4" fillId="0" borderId="26" xfId="46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26" xfId="0" applyNumberFormat="1" applyFont="1" applyFill="1" applyBorder="1" applyAlignment="1" applyProtection="1">
      <alignment horizontal="center" vertical="center" wrapText="1"/>
      <protection/>
    </xf>
    <xf numFmtId="0" fontId="4" fillId="36" borderId="22" xfId="0" applyNumberFormat="1" applyFont="1" applyFill="1" applyBorder="1" applyAlignment="1" applyProtection="1">
      <alignment horizontal="center" vertical="center"/>
      <protection/>
    </xf>
    <xf numFmtId="0" fontId="4" fillId="35" borderId="26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36" borderId="20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3"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N62"/>
  <sheetViews>
    <sheetView tabSelected="1" zoomScaleSheetLayoutView="100" zoomScalePageLayoutView="0" workbookViewId="0" topLeftCell="A1">
      <selection activeCell="E22" sqref="E22"/>
    </sheetView>
  </sheetViews>
  <sheetFormatPr defaultColWidth="9.140625" defaultRowHeight="12.75"/>
  <cols>
    <col min="1" max="1" width="2.421875" style="1" customWidth="1"/>
    <col min="2" max="2" width="23.28125" style="1" customWidth="1"/>
    <col min="3" max="3" width="53.8515625" style="2" customWidth="1"/>
    <col min="4" max="4" width="11.8515625" style="1" customWidth="1"/>
    <col min="5" max="5" width="10.7109375" style="1" customWidth="1"/>
    <col min="6" max="8" width="13.57421875" style="1" customWidth="1"/>
    <col min="9" max="9" width="10.7109375" style="1" customWidth="1"/>
    <col min="10" max="10" width="12.7109375" style="1" customWidth="1"/>
    <col min="11" max="11" width="18.00390625" style="1" customWidth="1"/>
    <col min="12" max="12" width="2.421875" style="1" customWidth="1"/>
    <col min="13" max="13" width="11.421875" style="3" customWidth="1"/>
    <col min="14" max="14" width="32.8515625" style="3" hidden="1" customWidth="1"/>
    <col min="15" max="16384" width="9.140625" style="3" customWidth="1"/>
  </cols>
  <sheetData>
    <row r="1" spans="2:11" ht="15.7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40</v>
      </c>
      <c r="C3" s="42">
        <v>1132018</v>
      </c>
      <c r="K3" s="9"/>
    </row>
    <row r="4" spans="2:11" ht="15.75">
      <c r="B4" s="8" t="s">
        <v>39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63" t="s">
        <v>6</v>
      </c>
      <c r="C10" s="63"/>
      <c r="D10" s="63"/>
      <c r="E10" s="63"/>
      <c r="F10" s="63"/>
      <c r="G10" s="63"/>
      <c r="H10" s="63"/>
      <c r="I10" s="63"/>
      <c r="J10" s="63"/>
      <c r="K10" s="63"/>
    </row>
    <row r="12" spans="2:11" ht="15">
      <c r="B12" s="64" t="s">
        <v>7</v>
      </c>
      <c r="C12" s="64"/>
      <c r="D12" s="65" t="s">
        <v>8</v>
      </c>
      <c r="E12" s="65"/>
      <c r="F12" s="65"/>
      <c r="G12" s="65"/>
      <c r="H12" s="65"/>
      <c r="I12" s="66" t="s">
        <v>9</v>
      </c>
      <c r="J12" s="66"/>
      <c r="K12" s="66"/>
    </row>
    <row r="13" spans="2:11" ht="45" customHeight="1">
      <c r="B13" s="67" t="s">
        <v>49</v>
      </c>
      <c r="C13" s="67"/>
      <c r="D13" s="68">
        <f>K31</f>
        <v>0</v>
      </c>
      <c r="E13" s="68"/>
      <c r="F13" s="68"/>
      <c r="G13" s="68"/>
      <c r="H13" s="68"/>
      <c r="I13" s="69" t="str">
        <f>_xlfn.IFERROR(IF(D13=0,"(INFORMAR AQUI O VALOR POR EXTENSO)",CONVERTERPARAEXTENSO(D13)),"(INFORMAR AQUI O VALOR POR EXTENSO)")</f>
        <v>(INFORMAR AQUI O VALOR POR EXTENSO)</v>
      </c>
      <c r="J13" s="69"/>
      <c r="K13" s="69"/>
    </row>
    <row r="15" spans="2:11" ht="15">
      <c r="B15" s="61" t="s">
        <v>10</v>
      </c>
      <c r="C15" s="61"/>
      <c r="D15" s="41"/>
      <c r="E15" s="70" t="str">
        <f>_xlfn.IFERROR(IF(D15="","(INFORMAR AQUI O PRAZO POR EXTENSO) dias","("&amp;EXTENSO(ROUND(D15,0))&amp;")"&amp;" dias"),"(INFORMAR AQUI O PRAZO POR EXTENSO) dias")</f>
        <v>(INFORMAR AQUI O PRAZO POR EXTENSO) dias</v>
      </c>
      <c r="F15" s="70"/>
      <c r="G15" s="70"/>
      <c r="H15" s="70"/>
      <c r="I15" s="70"/>
      <c r="J15" s="70"/>
      <c r="K15" s="70"/>
    </row>
    <row r="17" spans="2:11" ht="15">
      <c r="B17" s="74" t="s">
        <v>11</v>
      </c>
      <c r="C17" s="74"/>
      <c r="D17" s="74"/>
      <c r="E17" s="74"/>
      <c r="F17" s="74"/>
      <c r="G17" s="74"/>
      <c r="H17" s="74"/>
      <c r="I17" s="74"/>
      <c r="J17" s="74"/>
      <c r="K17" s="74"/>
    </row>
    <row r="18" spans="2:11" ht="33.75" customHeight="1">
      <c r="B18" s="75" t="s">
        <v>12</v>
      </c>
      <c r="C18" s="75"/>
      <c r="D18" s="75"/>
      <c r="E18" s="75"/>
      <c r="F18" s="75"/>
      <c r="G18" s="75"/>
      <c r="H18" s="75"/>
      <c r="I18" s="75"/>
      <c r="J18" s="75"/>
      <c r="K18" s="75"/>
    </row>
    <row r="19" spans="1:14" ht="15">
      <c r="A19" s="3"/>
      <c r="B19" s="57"/>
      <c r="C19" s="57"/>
      <c r="D19" s="57"/>
      <c r="E19" s="57"/>
      <c r="F19" s="58"/>
      <c r="G19" s="58"/>
      <c r="H19" s="59"/>
      <c r="I19" s="57"/>
      <c r="J19" s="60"/>
      <c r="K19" s="60"/>
      <c r="L19" s="3"/>
      <c r="N19" s="56"/>
    </row>
    <row r="20" spans="2:14" ht="15">
      <c r="B20" s="65" t="s">
        <v>13</v>
      </c>
      <c r="C20" s="65" t="s">
        <v>14</v>
      </c>
      <c r="D20" s="65" t="s">
        <v>15</v>
      </c>
      <c r="E20" s="77" t="s">
        <v>16</v>
      </c>
      <c r="F20" s="73" t="s">
        <v>17</v>
      </c>
      <c r="G20" s="73"/>
      <c r="H20" s="73"/>
      <c r="I20" s="76" t="s">
        <v>18</v>
      </c>
      <c r="J20" s="64" t="s">
        <v>19</v>
      </c>
      <c r="K20" s="64" t="s">
        <v>20</v>
      </c>
      <c r="N20" s="72" t="s">
        <v>21</v>
      </c>
    </row>
    <row r="21" spans="2:14" ht="15.75" customHeight="1">
      <c r="B21" s="65"/>
      <c r="C21" s="65"/>
      <c r="D21" s="65"/>
      <c r="E21" s="77"/>
      <c r="F21" s="43" t="s">
        <v>30</v>
      </c>
      <c r="G21" s="43" t="s">
        <v>31</v>
      </c>
      <c r="H21" s="44" t="s">
        <v>32</v>
      </c>
      <c r="I21" s="76"/>
      <c r="J21" s="64"/>
      <c r="K21" s="64"/>
      <c r="N21" s="72"/>
    </row>
    <row r="22" spans="2:14" ht="15">
      <c r="B22" s="45" t="s">
        <v>33</v>
      </c>
      <c r="C22" s="46" t="s">
        <v>50</v>
      </c>
      <c r="D22" s="47"/>
      <c r="E22" s="48"/>
      <c r="F22" s="48"/>
      <c r="G22" s="48"/>
      <c r="H22" s="48"/>
      <c r="I22" s="49"/>
      <c r="J22" s="48"/>
      <c r="K22" s="50"/>
      <c r="N22" s="23"/>
    </row>
    <row r="23" spans="2:14" ht="14.25">
      <c r="B23" s="51" t="s">
        <v>34</v>
      </c>
      <c r="C23" s="51" t="s">
        <v>41</v>
      </c>
      <c r="D23" s="52" t="s">
        <v>36</v>
      </c>
      <c r="E23" s="53">
        <v>5</v>
      </c>
      <c r="F23" s="54"/>
      <c r="G23" s="54"/>
      <c r="H23" s="53">
        <f>IF(E23&lt;&gt;"",ROUND(F23,2)+ROUND(G23,2),"")</f>
        <v>0</v>
      </c>
      <c r="I23" s="55"/>
      <c r="J23" s="53">
        <f>IF(E23&lt;&gt;"",ROUND(H23*(1+ROUND(I23,4)),2),"")</f>
        <v>0</v>
      </c>
      <c r="K23" s="53">
        <f>IF(E23&lt;&gt;"",ROUND(ROUND(J23,2)*ROUND(E23,2),2),"")</f>
        <v>0</v>
      </c>
      <c r="N23" s="23">
        <v>370.25</v>
      </c>
    </row>
    <row r="24" spans="2:14" ht="42.75">
      <c r="B24" s="51" t="s">
        <v>35</v>
      </c>
      <c r="C24" s="51" t="s">
        <v>51</v>
      </c>
      <c r="D24" s="52" t="s">
        <v>36</v>
      </c>
      <c r="E24" s="53">
        <v>138.12</v>
      </c>
      <c r="F24" s="54"/>
      <c r="G24" s="54"/>
      <c r="H24" s="53">
        <f aca="true" t="shared" si="0" ref="H24:H30">IF(E24&lt;&gt;"",ROUND(F24,2)+ROUND(G24,2),"")</f>
        <v>0</v>
      </c>
      <c r="I24" s="55"/>
      <c r="J24" s="53">
        <f>IF(E24&lt;&gt;"",ROUND(H24*(1+ROUND(I24,4)),2),"")</f>
        <v>0</v>
      </c>
      <c r="K24" s="53">
        <f aca="true" t="shared" si="1" ref="K24:K30">IF(E24&lt;&gt;"",ROUND(ROUND(J24,2)*ROUND(E24,2),2),"")</f>
        <v>0</v>
      </c>
      <c r="N24" s="23">
        <v>23.86</v>
      </c>
    </row>
    <row r="25" spans="2:14" ht="85.5">
      <c r="B25" s="51" t="s">
        <v>46</v>
      </c>
      <c r="C25" s="51" t="s">
        <v>47</v>
      </c>
      <c r="D25" s="52" t="s">
        <v>44</v>
      </c>
      <c r="E25" s="53">
        <v>1</v>
      </c>
      <c r="F25" s="54"/>
      <c r="G25" s="54"/>
      <c r="H25" s="53">
        <f t="shared" si="0"/>
        <v>0</v>
      </c>
      <c r="I25" s="55"/>
      <c r="J25" s="53">
        <f>IF(E25&lt;&gt;"",ROUND(H25*(1+ROUND(I25,4)),2),"")</f>
        <v>0</v>
      </c>
      <c r="K25" s="53">
        <f t="shared" si="1"/>
        <v>0</v>
      </c>
      <c r="N25" s="23">
        <v>600.43</v>
      </c>
    </row>
    <row r="26" spans="2:14" ht="15">
      <c r="B26" s="45" t="s">
        <v>37</v>
      </c>
      <c r="C26" s="46" t="s">
        <v>52</v>
      </c>
      <c r="D26" s="47"/>
      <c r="E26" s="48"/>
      <c r="F26" s="48"/>
      <c r="G26" s="48"/>
      <c r="H26" s="48">
        <f t="shared" si="0"/>
      </c>
      <c r="I26" s="49"/>
      <c r="J26" s="48">
        <f>IF(E26&lt;&gt;"",ROUND(H26*(1+ROUND(I26,4)),2),"")</f>
      </c>
      <c r="K26" s="50">
        <f t="shared" si="1"/>
      </c>
      <c r="N26" s="23"/>
    </row>
    <row r="27" spans="2:14" ht="85.5">
      <c r="B27" s="51" t="s">
        <v>38</v>
      </c>
      <c r="C27" s="51" t="s">
        <v>53</v>
      </c>
      <c r="D27" s="52" t="s">
        <v>36</v>
      </c>
      <c r="E27" s="53">
        <v>282.9</v>
      </c>
      <c r="F27" s="54"/>
      <c r="G27" s="54"/>
      <c r="H27" s="53">
        <f t="shared" si="0"/>
        <v>0</v>
      </c>
      <c r="I27" s="55"/>
      <c r="J27" s="53">
        <f>IF(E27&lt;&gt;"",ROUND(H27*(1+ROUND(I27,4)),2),"")</f>
        <v>0</v>
      </c>
      <c r="K27" s="53">
        <f t="shared" si="1"/>
        <v>0</v>
      </c>
      <c r="N27" s="23">
        <v>209.62</v>
      </c>
    </row>
    <row r="28" spans="2:14" ht="57">
      <c r="B28" s="51" t="s">
        <v>45</v>
      </c>
      <c r="C28" s="51" t="s">
        <v>54</v>
      </c>
      <c r="D28" s="52" t="s">
        <v>36</v>
      </c>
      <c r="E28" s="53">
        <v>2.52</v>
      </c>
      <c r="F28" s="54"/>
      <c r="G28" s="54"/>
      <c r="H28" s="53">
        <f t="shared" si="0"/>
        <v>0</v>
      </c>
      <c r="I28" s="55"/>
      <c r="J28" s="53">
        <f>IF(E28&lt;&gt;"",ROUND(H28*(1+ROUND(I28,4)),2),"")</f>
        <v>0</v>
      </c>
      <c r="K28" s="53">
        <f t="shared" si="1"/>
        <v>0</v>
      </c>
      <c r="N28" s="23">
        <v>1051.4</v>
      </c>
    </row>
    <row r="29" spans="2:14" ht="15">
      <c r="B29" s="45" t="s">
        <v>42</v>
      </c>
      <c r="C29" s="46" t="s">
        <v>55</v>
      </c>
      <c r="D29" s="47"/>
      <c r="E29" s="48"/>
      <c r="F29" s="48"/>
      <c r="G29" s="48"/>
      <c r="H29" s="48">
        <f t="shared" si="0"/>
      </c>
      <c r="I29" s="49"/>
      <c r="J29" s="48">
        <f>IF(E29&lt;&gt;"",ROUND(H29*(1+ROUND(I29,4)),2),"")</f>
      </c>
      <c r="K29" s="50">
        <f t="shared" si="1"/>
      </c>
      <c r="N29" s="23"/>
    </row>
    <row r="30" spans="2:14" ht="14.25">
      <c r="B30" s="51" t="s">
        <v>43</v>
      </c>
      <c r="C30" s="51" t="s">
        <v>48</v>
      </c>
      <c r="D30" s="52" t="s">
        <v>36</v>
      </c>
      <c r="E30" s="53">
        <v>622.15</v>
      </c>
      <c r="F30" s="54"/>
      <c r="G30" s="54"/>
      <c r="H30" s="53">
        <f t="shared" si="0"/>
        <v>0</v>
      </c>
      <c r="I30" s="55"/>
      <c r="J30" s="53">
        <f>IF(E30&lt;&gt;"",ROUND(H30*(1+ROUND(I30,4)),2),"")</f>
        <v>0</v>
      </c>
      <c r="K30" s="53">
        <f t="shared" si="1"/>
        <v>0</v>
      </c>
      <c r="N30" s="23">
        <v>2.67</v>
      </c>
    </row>
    <row r="31" spans="2:11" ht="15">
      <c r="B31" s="24"/>
      <c r="C31" s="25"/>
      <c r="D31" s="25"/>
      <c r="E31" s="25"/>
      <c r="F31" s="25"/>
      <c r="G31" s="25"/>
      <c r="H31" s="25"/>
      <c r="I31" s="26"/>
      <c r="J31" s="27" t="s">
        <v>22</v>
      </c>
      <c r="K31" s="28">
        <f>SUM(K22:K30)</f>
        <v>0</v>
      </c>
    </row>
    <row r="32" ht="12.75">
      <c r="J32" s="29"/>
    </row>
    <row r="33" spans="2:10" ht="14.25">
      <c r="B33" s="30"/>
      <c r="C33" s="31">
        <f>C7</f>
        <v>0</v>
      </c>
      <c r="J33" s="29"/>
    </row>
    <row r="34" spans="2:10" ht="14.25">
      <c r="B34" s="32" t="str">
        <f>IF(B33="","(cidade)","")</f>
        <v>(cidade)</v>
      </c>
      <c r="C34" s="33"/>
      <c r="J34" s="29"/>
    </row>
    <row r="35" ht="12.75">
      <c r="J35" s="29"/>
    </row>
    <row r="36" ht="12.75">
      <c r="J36" s="29"/>
    </row>
    <row r="37" spans="3:10" ht="13.5" thickBot="1">
      <c r="C37" s="34"/>
      <c r="G37" s="35"/>
      <c r="H37" s="35"/>
      <c r="I37" s="35"/>
      <c r="J37" s="36"/>
    </row>
    <row r="38" spans="2:10" ht="15">
      <c r="B38" s="17"/>
      <c r="C38" s="37" t="s">
        <v>23</v>
      </c>
      <c r="D38" s="17"/>
      <c r="E38" s="17"/>
      <c r="F38" s="17"/>
      <c r="G38" s="63" t="s">
        <v>24</v>
      </c>
      <c r="H38" s="63"/>
      <c r="I38" s="63"/>
      <c r="J38" s="63"/>
    </row>
    <row r="39" spans="2:10" ht="14.25">
      <c r="B39" s="38" t="s">
        <v>25</v>
      </c>
      <c r="C39" s="39"/>
      <c r="D39" s="17"/>
      <c r="F39" s="38" t="s">
        <v>25</v>
      </c>
      <c r="G39" s="71"/>
      <c r="H39" s="71"/>
      <c r="I39" s="71"/>
      <c r="J39" s="71"/>
    </row>
    <row r="40" spans="2:11" ht="14.25">
      <c r="B40" s="38" t="s">
        <v>26</v>
      </c>
      <c r="C40" s="39"/>
      <c r="D40" s="17"/>
      <c r="F40" s="38" t="s">
        <v>27</v>
      </c>
      <c r="G40" s="71"/>
      <c r="H40" s="71"/>
      <c r="I40" s="71"/>
      <c r="J40" s="71"/>
      <c r="K40" s="1" t="str">
        <f>IF(G40="","(Ex,: Engenheiro Civil)","")</f>
        <v>(Ex,: Engenheiro Civil)</v>
      </c>
    </row>
    <row r="41" spans="2:11" ht="14.25">
      <c r="B41" s="38" t="s">
        <v>28</v>
      </c>
      <c r="C41" s="40"/>
      <c r="D41" s="17"/>
      <c r="F41" s="38" t="s">
        <v>29</v>
      </c>
      <c r="G41" s="71"/>
      <c r="H41" s="71"/>
      <c r="I41" s="71"/>
      <c r="J41" s="71"/>
      <c r="K41" s="1" t="str">
        <f>IF(G41="","(Ex: 100015-3)","")</f>
        <v>(Ex: 100015-3)</v>
      </c>
    </row>
    <row r="43" ht="12.75">
      <c r="M43" s="1"/>
    </row>
    <row r="44" ht="12.75">
      <c r="M44" s="1"/>
    </row>
    <row r="45" ht="12.75">
      <c r="M45" s="1"/>
    </row>
    <row r="46" ht="12.75">
      <c r="M46" s="1"/>
    </row>
    <row r="47" ht="12.75">
      <c r="M47" s="1"/>
    </row>
    <row r="48" ht="12.75">
      <c r="M48" s="1"/>
    </row>
    <row r="49" ht="12.75">
      <c r="M49" s="1"/>
    </row>
    <row r="50" ht="12.75">
      <c r="M50" s="1"/>
    </row>
    <row r="51" ht="12.75">
      <c r="M51" s="1"/>
    </row>
    <row r="52" ht="12.75">
      <c r="M52" s="1"/>
    </row>
    <row r="53" ht="12.75">
      <c r="M53" s="1"/>
    </row>
    <row r="54" ht="12.75">
      <c r="M54" s="1"/>
    </row>
    <row r="55" ht="12.75">
      <c r="M55" s="1"/>
    </row>
    <row r="56" ht="12.75">
      <c r="M56" s="1"/>
    </row>
    <row r="57" ht="12.75">
      <c r="M57" s="1"/>
    </row>
    <row r="58" ht="12.75">
      <c r="M58" s="1"/>
    </row>
    <row r="59" ht="12.75">
      <c r="M59" s="1"/>
    </row>
    <row r="60" ht="12.75">
      <c r="M60" s="1"/>
    </row>
    <row r="61" ht="12.75">
      <c r="M61" s="1"/>
    </row>
    <row r="62" ht="12.75">
      <c r="M62" s="1"/>
    </row>
  </sheetData>
  <sheetProtection sheet="1" formatColumns="0" formatRows="0"/>
  <mergeCells count="25">
    <mergeCell ref="B17:K17"/>
    <mergeCell ref="B18:K18"/>
    <mergeCell ref="B20:B21"/>
    <mergeCell ref="D20:D21"/>
    <mergeCell ref="I20:I21"/>
    <mergeCell ref="J20:J21"/>
    <mergeCell ref="C20:C21"/>
    <mergeCell ref="E20:E21"/>
    <mergeCell ref="G40:J40"/>
    <mergeCell ref="K20:K21"/>
    <mergeCell ref="G41:J41"/>
    <mergeCell ref="N20:N21"/>
    <mergeCell ref="F20:H20"/>
    <mergeCell ref="G38:J38"/>
    <mergeCell ref="G39:J39"/>
    <mergeCell ref="B15:C15"/>
    <mergeCell ref="B1:K1"/>
    <mergeCell ref="B10:K10"/>
    <mergeCell ref="B12:C12"/>
    <mergeCell ref="D12:H12"/>
    <mergeCell ref="I12:K12"/>
    <mergeCell ref="B13:C13"/>
    <mergeCell ref="D13:H13"/>
    <mergeCell ref="I13:K13"/>
    <mergeCell ref="E15:K15"/>
  </mergeCells>
  <conditionalFormatting sqref="C4">
    <cfRule type="expression" priority="113" dxfId="8" stopIfTrue="1">
      <formula>C4=""</formula>
    </cfRule>
    <cfRule type="expression" priority="114" dxfId="8" stopIfTrue="1">
      <formula>""</formula>
    </cfRule>
  </conditionalFormatting>
  <conditionalFormatting sqref="C5">
    <cfRule type="expression" priority="115" dxfId="8" stopIfTrue="1">
      <formula>C5=""</formula>
    </cfRule>
  </conditionalFormatting>
  <conditionalFormatting sqref="C6">
    <cfRule type="expression" priority="116" dxfId="8" stopIfTrue="1">
      <formula>C6=""</formula>
    </cfRule>
  </conditionalFormatting>
  <conditionalFormatting sqref="C7">
    <cfRule type="expression" priority="117" dxfId="8" stopIfTrue="1">
      <formula>C7=""</formula>
    </cfRule>
  </conditionalFormatting>
  <conditionalFormatting sqref="H6">
    <cfRule type="expression" priority="118" dxfId="8" stopIfTrue="1">
      <formula>H6=""</formula>
    </cfRule>
  </conditionalFormatting>
  <conditionalFormatting sqref="H5">
    <cfRule type="expression" priority="119" dxfId="8" stopIfTrue="1">
      <formula>H5=""</formula>
    </cfRule>
  </conditionalFormatting>
  <conditionalFormatting sqref="D15">
    <cfRule type="expression" priority="120" dxfId="8" stopIfTrue="1">
      <formula>$D$15=""</formula>
    </cfRule>
  </conditionalFormatting>
  <conditionalFormatting sqref="C39">
    <cfRule type="expression" priority="123" dxfId="8" stopIfTrue="1">
      <formula>C39=""</formula>
    </cfRule>
  </conditionalFormatting>
  <conditionalFormatting sqref="C40">
    <cfRule type="expression" priority="124" dxfId="8" stopIfTrue="1">
      <formula>C40=""</formula>
    </cfRule>
  </conditionalFormatting>
  <conditionalFormatting sqref="G40">
    <cfRule type="expression" priority="125" dxfId="8" stopIfTrue="1">
      <formula>G40=""</formula>
    </cfRule>
  </conditionalFormatting>
  <conditionalFormatting sqref="B33">
    <cfRule type="expression" priority="126" dxfId="8" stopIfTrue="1">
      <formula>$B$33=""</formula>
    </cfRule>
  </conditionalFormatting>
  <conditionalFormatting sqref="G39">
    <cfRule type="expression" priority="127" dxfId="8" stopIfTrue="1">
      <formula>G39=""</formula>
    </cfRule>
  </conditionalFormatting>
  <conditionalFormatting sqref="G41">
    <cfRule type="expression" priority="128" dxfId="8" stopIfTrue="1">
      <formula>G41=""</formula>
    </cfRule>
  </conditionalFormatting>
  <conditionalFormatting sqref="C41">
    <cfRule type="expression" priority="129" dxfId="8" stopIfTrue="1">
      <formula>$C$41=""</formula>
    </cfRule>
  </conditionalFormatting>
  <conditionalFormatting sqref="E15:G15">
    <cfRule type="containsText" priority="111" dxfId="2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110" dxfId="2" operator="containsText" stopIfTrue="1" text="(INFORMAR AQUI O VALOR POR EXTENSO)">
      <formula>NOT(ISERROR(SEARCH("(INFORMAR AQUI O VALOR POR EXTENSO)",I13)))</formula>
    </cfRule>
  </conditionalFormatting>
  <conditionalFormatting sqref="J23:J25">
    <cfRule type="expression" priority="60" dxfId="0">
      <formula>J23&gt;N23</formula>
    </cfRule>
  </conditionalFormatting>
  <conditionalFormatting sqref="F23:F25 F27:F28 F30">
    <cfRule type="expression" priority="11" dxfId="2" stopIfTrue="1">
      <formula>F23=""</formula>
    </cfRule>
  </conditionalFormatting>
  <conditionalFormatting sqref="G23:G25 G27:G28 G30">
    <cfRule type="expression" priority="8" dxfId="2" stopIfTrue="1">
      <formula>G23=""</formula>
    </cfRule>
  </conditionalFormatting>
  <conditionalFormatting sqref="I23:I25 I27:I28 I30">
    <cfRule type="expression" priority="7" dxfId="2" stopIfTrue="1">
      <formula>I23=""</formula>
    </cfRule>
  </conditionalFormatting>
  <conditionalFormatting sqref="J27:J28">
    <cfRule type="expression" priority="2" dxfId="0">
      <formula>J27&gt;N27</formula>
    </cfRule>
  </conditionalFormatting>
  <conditionalFormatting sqref="J30">
    <cfRule type="expression" priority="1" dxfId="0">
      <formula>J30&gt;N30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3" r:id="rId1"/>
  <headerFooter alignWithMargins="0">
    <oddFooter>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Jessica de Arruda de Carvalho</cp:lastModifiedBy>
  <cp:lastPrinted>2018-03-07T14:17:45Z</cp:lastPrinted>
  <dcterms:created xsi:type="dcterms:W3CDTF">2018-03-07T14:23:23Z</dcterms:created>
  <dcterms:modified xsi:type="dcterms:W3CDTF">2018-05-15T12:02:15Z</dcterms:modified>
  <cp:category/>
  <cp:version/>
  <cp:contentType/>
  <cp:contentStatus/>
</cp:coreProperties>
</file>