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'ModeloPlanilhaObras'!$A$1:$L$64</definedName>
  </definedNames>
  <calcPr fullCalcOnLoad="1"/>
</workbook>
</file>

<file path=xl/sharedStrings.xml><?xml version="1.0" encoding="utf-8"?>
<sst xmlns="http://schemas.openxmlformats.org/spreadsheetml/2006/main" count="118" uniqueCount="99">
  <si>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</si>
  <si>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</si>
  <si>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</si>
  <si>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</si>
  <si>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</si>
  <si>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</si>
  <si>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</si>
  <si>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</si>
  <si>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</si>
  <si>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</si>
  <si>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</si>
  <si>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</si>
  <si>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</si>
  <si>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</si>
  <si>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</si>
  <si>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</si>
  <si>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</si>
  <si>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</si>
  <si>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</si>
  <si>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</si>
  <si>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</si>
  <si>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</si>
  <si>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</si>
  <si>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</si>
  <si>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</si>
  <si>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</si>
  <si>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</si>
  <si>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</si>
  <si>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</si>
  <si>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</si>
  <si>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</si>
  <si>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</si>
  <si>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</si>
  <si>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</si>
  <si>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M2</t>
  </si>
  <si>
    <t>PROPONENTE:</t>
  </si>
  <si>
    <t>1.2</t>
  </si>
  <si>
    <t>2.1</t>
  </si>
  <si>
    <t>2.2</t>
  </si>
  <si>
    <t>3.1</t>
  </si>
  <si>
    <t>4.1</t>
  </si>
  <si>
    <t>4.2</t>
  </si>
  <si>
    <t>5.1</t>
  </si>
  <si>
    <t>5.2</t>
  </si>
  <si>
    <t>6.1</t>
  </si>
  <si>
    <t>CONCORRÊNCIA</t>
  </si>
  <si>
    <t>MES</t>
  </si>
  <si>
    <t>1.3</t>
  </si>
  <si>
    <t>PLACA DE OBRA EM CHAPA DE ACO GALVANIZADO</t>
  </si>
  <si>
    <t>1.4</t>
  </si>
  <si>
    <t>M</t>
  </si>
  <si>
    <t>1.5</t>
  </si>
  <si>
    <t>1.6</t>
  </si>
  <si>
    <t>H</t>
  </si>
  <si>
    <t>4.3</t>
  </si>
  <si>
    <t>4.4</t>
  </si>
  <si>
    <t>4.5</t>
  </si>
  <si>
    <t>4.6</t>
  </si>
  <si>
    <t>M3</t>
  </si>
  <si>
    <t>4.7</t>
  </si>
  <si>
    <t>4.8</t>
  </si>
  <si>
    <t>4.9</t>
  </si>
  <si>
    <t>4.10</t>
  </si>
  <si>
    <t>5.3</t>
  </si>
  <si>
    <t>5.4</t>
  </si>
  <si>
    <t>5.5</t>
  </si>
  <si>
    <t>FORNECIMENTO/INSTALACAO LONA PLASTICA PRETA, PARA IMPERMEABILIZACAO, ESPESSURA 150 MICRAS.</t>
  </si>
  <si>
    <t>PISO EM CONCRETO 20MPA PREPARO MECANICO, ESPESSURA 7 CM, COM ARMACAO EM TELA SOLDADA</t>
  </si>
  <si>
    <t>CARGA MANUAL DE ENTULHO EM CAMINHAO BASCULANTE 6 M3</t>
  </si>
  <si>
    <t>Contratação de empresa especializada para construção da quadra descoberta multiuso no Escola Municipal Valentim João da Rocha</t>
  </si>
  <si>
    <t>CANTEIRO DE OBRAS</t>
  </si>
  <si>
    <t>FECHAMENTO DE CONSTRUCAO TEMPORARIA EM CHAPA DE MADEIRA COMPENSADA E=10MM, COM REAPROVEITAMENTO DE 2X.</t>
  </si>
  <si>
    <t>LOCACAO DE CONTAINER 2,30  X  6,00 M, ALT. 2,50 M, COM 1 SANITARIO, PARA ESCRITORIO, COMPLETO, SEM DIVISORIAS INTERNAS</t>
  </si>
  <si>
    <t>LOCACAO DE CONTAINER 2,30  X  6,00 M, ALT. 2,50 M, PARA ESCRITORIO, SEM DIVISORIAS INTERNAS E SEM SANITARIO</t>
  </si>
  <si>
    <t>LIMPEZA MANUAL DO TERRENO (C/ RASPAGEM SUPERFICIAL)</t>
  </si>
  <si>
    <t>SERVIÇOS INICIAIS</t>
  </si>
  <si>
    <t>REGULARIZACAO DE SUPERFICIES EM TERRA COM MOTONIVELADORA</t>
  </si>
  <si>
    <t>LOCACAO CONVENCIONAL DE OBRA, ATRAVES DE GABARITO DE TABUAS CORRIDAS PONTALETADAS, COM REAPROVEITAMENTO DE 3 VEZES</t>
  </si>
  <si>
    <t>ADMINISTRAÇÃO</t>
  </si>
  <si>
    <t>ENGENHEIRO CIVIL DE OBRA JUNIOR COM ENCARGOS COMPLEMENTARES</t>
  </si>
  <si>
    <t>PISO</t>
  </si>
  <si>
    <t>LASTRO DE CONCRETO MAGRO, APLICADO EM PISOS OU RADIERS, ESPESSURA DE 3 CM. AF_07/2016</t>
  </si>
  <si>
    <t>EXECUCAO E COMPACTACAO DE BASE E OU SUB BASE COM BRITA GRADUADA SIMPLES - EXCLUSIVE CARGA E TRANSPORTE. AF_09/2017</t>
  </si>
  <si>
    <t>IMPERMEABILIZACAO DE SUPERFICIE, COM IMPERMEABILIZANTE FLEXIVEL A BASE ACRILICA.</t>
  </si>
  <si>
    <t>PINTURA ACRILICA EM PISO CIMENTADO DUAS DEMAOS</t>
  </si>
  <si>
    <t>PINTURA ACRILICA DE FAIXAS DE DEMARCACAO EM QUADRA POLIESPORTIVA, 5 CM DE LARGURA</t>
  </si>
  <si>
    <t>ASSENTAMENTO DE GUIA (MEIO-FIO) EM TRECHO RETO, CONFECCIONADA EM CONCRETO PRE-FABRICADO, DIMENSOES 100X15X13X20 CM (COMPRIMENTO X BASE INFERIOR X BASE SUPERIOR X ALTURA), PARA URBANIZACAO INTERNA DE EMPREENDIMENTOS. AF_06/2016_P</t>
  </si>
  <si>
    <t>EXECUCAO DE PASSEIO EM PISO INTERTRAVADO, COM BLOCO RETANGULAR COR NATURAL DE 20 X 10 CM, ESPESSURA 6 CM</t>
  </si>
  <si>
    <t>CONCRETAGEM DE BLOCOS, FCK 20 MPA, COM USO DE BOMBA - LANCAMENTO, ADENSAMENTO E ACABAMENTO.</t>
  </si>
  <si>
    <t>EQUIPAMENTOS</t>
  </si>
  <si>
    <t>ALAMBRADO PARA QUADRA POLIESPORTIVA, ESTRUTURADO POR TUBOS DE ACO GALVANIZADO, COM COSTURA, DIN 2440, DIAMETRO 2", COM TELA DE ARAME GALVANIZADO, FIO 14 BWG E MALHA QUADRADA 5X5CM</t>
  </si>
  <si>
    <t>PORTAO EM TELA ARAME GALVANIZADO N.12 MALHA 2" E MOLDURA EM TUBOS DE ACO COM DUAS FOLHAS DE ABRIR, INCLUSO FERRAGENS</t>
  </si>
  <si>
    <t>PINTURA ESMALTE FOSCO, DUAS DEMAOS, SOBRE SUPERFICIE METALICA, INCLUSO UMA DEMAO DE FUNDO ANTICORROSIVO. UTILIZACAO DE REVOLVER ( AR-COMPRIMIDO).</t>
  </si>
  <si>
    <t>TRAVE EM AÇO GALVANIZADO DE 3" COM REQUADRO DE AÇO GALVANIZADO 1", PINTURA ELETROSTÁTICA BRANCA, COM REDE SINTÉTICA, MALHA 10 X 10 CM COM FIO 4 MM CHUMBADA NO PISO, INSTALADA, DIMENSÕES: 1,20M DE ALTURA; 1,20M DE LARGURA; 0,60M DE PROFUNDIDADE NA PARTE INFERIOR; 0,40M DE PROFUNDIDADE NA PARTE SUPERIOR.</t>
  </si>
  <si>
    <t>PAR</t>
  </si>
  <si>
    <t>Rede de Proteção Esportiva para Quadra de Esportes - Fio 2 - Malha 15</t>
  </si>
  <si>
    <t>m²</t>
  </si>
  <si>
    <t>LIMPEZA FINAL DE OBRA</t>
  </si>
  <si>
    <t>LIMPEZA FINAL DA OBRA.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</si>
</sst>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[$-416]dddd\,\ d&quot; de &quot;mmmm&quot; de &quot;yyyy"/>
    <numFmt numFmtId="174" formatCode="0.000"/>
    <numFmt numFmtId="175" formatCode="0.0"/>
    <numFmt numFmtId="176" formatCode="#,##0.000"/>
    <numFmt numFmtId="177" formatCode="#,##0.0000"/>
    <numFmt numFmtId="178" formatCode="&quot;Activado&quot;;&quot;Activado&quot;;&quot;Desactivado&quot;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1" borderId="6" applyNumberFormat="0" applyFont="0" applyAlignment="0" applyProtection="0"/>
    <xf numFmtId="0" fontId="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7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vertical="center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24" xfId="0" applyNumberFormat="1" applyFont="1" applyFill="1" applyBorder="1" applyAlignment="1" applyProtection="1">
      <alignment horizontal="left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/>
    </xf>
    <xf numFmtId="4" fontId="5" fillId="34" borderId="19" xfId="0" applyNumberFormat="1" applyFont="1" applyFill="1" applyBorder="1" applyAlignment="1" applyProtection="1">
      <alignment horizontal="center" vertical="center"/>
      <protection/>
    </xf>
    <xf numFmtId="4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4" fillId="37" borderId="25" xfId="0" applyNumberFormat="1" applyFont="1" applyFill="1" applyBorder="1" applyAlignment="1" applyProtection="1">
      <alignment vertical="center"/>
      <protection/>
    </xf>
    <xf numFmtId="0" fontId="4" fillId="38" borderId="26" xfId="0" applyNumberFormat="1" applyFont="1" applyFill="1" applyBorder="1" applyAlignment="1" applyProtection="1">
      <alignment horizontal="left" vertical="center" wrapText="1"/>
      <protection/>
    </xf>
    <xf numFmtId="0" fontId="4" fillId="38" borderId="27" xfId="0" applyNumberFormat="1" applyFont="1" applyFill="1" applyBorder="1" applyAlignment="1" applyProtection="1">
      <alignment horizontal="left" vertical="center" wrapText="1"/>
      <protection/>
    </xf>
    <xf numFmtId="4" fontId="4" fillId="38" borderId="27" xfId="0" applyNumberFormat="1" applyFont="1" applyFill="1" applyBorder="1" applyAlignment="1" applyProtection="1">
      <alignment horizontal="center" vertical="center" wrapText="1"/>
      <protection/>
    </xf>
    <xf numFmtId="4" fontId="4" fillId="38" borderId="28" xfId="0" applyNumberFormat="1" applyFont="1" applyFill="1" applyBorder="1" applyAlignment="1" applyProtection="1">
      <alignment horizontal="center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10" fontId="0" fillId="36" borderId="24" xfId="55" applyNumberFormat="1" applyFill="1" applyBorder="1" applyAlignment="1" applyProtection="1">
      <alignment horizontal="center" vertical="center" wrapText="1"/>
      <protection locked="0"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2" fontId="0" fillId="0" borderId="0" xfId="49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4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166" fontId="4" fillId="0" borderId="24" xfId="49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9" xfId="0" applyNumberFormat="1" applyFont="1" applyFill="1" applyBorder="1" applyAlignment="1" applyProtection="1">
      <alignment horizontal="center" vertical="center" wrapText="1"/>
      <protection/>
    </xf>
    <xf numFmtId="0" fontId="2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35" borderId="29" xfId="0" applyNumberFormat="1" applyFont="1" applyFill="1" applyBorder="1" applyAlignment="1" applyProtection="1">
      <alignment horizontal="center" vertical="center"/>
      <protection/>
    </xf>
    <xf numFmtId="0" fontId="4" fillId="37" borderId="20" xfId="0" applyNumberFormat="1" applyFont="1" applyFill="1" applyBorder="1" applyAlignment="1" applyProtection="1">
      <alignment horizontal="center" vertical="center"/>
      <protection/>
    </xf>
    <xf numFmtId="0" fontId="4" fillId="37" borderId="12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rmal 2" xfId="52"/>
    <cellStyle name="Normal 3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72"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O87"/>
  <sheetViews>
    <sheetView tabSelected="1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63.281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4.00390625" style="3" customWidth="1"/>
    <col min="14" max="14" width="18.28125" style="3" hidden="1" customWidth="1"/>
    <col min="15" max="16384" width="9.140625" style="3" customWidth="1"/>
  </cols>
  <sheetData>
    <row r="1" spans="2:11" ht="15.7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45</v>
      </c>
      <c r="C3" s="39">
        <v>1502019</v>
      </c>
      <c r="K3" s="9"/>
    </row>
    <row r="4" spans="2:11" ht="15.75">
      <c r="B4" s="8" t="s">
        <v>35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62" t="s">
        <v>6</v>
      </c>
      <c r="C10" s="62"/>
      <c r="D10" s="62"/>
      <c r="E10" s="62"/>
      <c r="F10" s="62"/>
      <c r="G10" s="62"/>
      <c r="H10" s="62"/>
      <c r="I10" s="62"/>
      <c r="J10" s="62"/>
      <c r="K10" s="62"/>
    </row>
    <row r="12" spans="2:11" ht="15">
      <c r="B12" s="63" t="s">
        <v>7</v>
      </c>
      <c r="C12" s="63"/>
      <c r="D12" s="64" t="s">
        <v>8</v>
      </c>
      <c r="E12" s="64"/>
      <c r="F12" s="64"/>
      <c r="G12" s="64"/>
      <c r="H12" s="64"/>
      <c r="I12" s="65" t="s">
        <v>9</v>
      </c>
      <c r="J12" s="65"/>
      <c r="K12" s="65"/>
    </row>
    <row r="13" spans="2:11" ht="77.25" customHeight="1">
      <c r="B13" s="66" t="s">
        <v>69</v>
      </c>
      <c r="C13" s="66"/>
      <c r="D13" s="67">
        <f>K53</f>
        <v>0</v>
      </c>
      <c r="E13" s="67"/>
      <c r="F13" s="67"/>
      <c r="G13" s="67"/>
      <c r="H13" s="67"/>
      <c r="I13" s="68" t="str">
        <f>_xlfn.IFERROR(IF(D13=0,"(INFORMAR AQUI O VALOR POR EXTENSO)",CONVERTERPARAEXTENSO(D13)),"(INFORMAR AQUI O VALOR POR EXTENSO)")</f>
        <v>(INFORMAR AQUI O VALOR POR EXTENSO)</v>
      </c>
      <c r="J13" s="68"/>
      <c r="K13" s="68"/>
    </row>
    <row r="15" spans="2:11" ht="15">
      <c r="B15" s="60" t="s">
        <v>10</v>
      </c>
      <c r="C15" s="60"/>
      <c r="D15" s="38"/>
      <c r="E15" s="69" t="str">
        <f>_xlfn.IFERROR(IF(D15="","(INFORMAR AQUI O PRAZO POR EXTENSO) dias","("&amp;EXTENSO(TRUNC(D15,0))&amp;")"&amp;" dias"),"(INFORMAR AQUI O PRAZO POR EXTENSO) dias")</f>
        <v>(INFORMAR AQUI O PRAZO POR EXTENSO) dias</v>
      </c>
      <c r="F15" s="69"/>
      <c r="G15" s="69"/>
      <c r="H15" s="69"/>
      <c r="I15" s="69"/>
      <c r="J15" s="69"/>
      <c r="K15" s="69"/>
    </row>
    <row r="17" spans="2:11" ht="15">
      <c r="B17" s="74" t="s">
        <v>11</v>
      </c>
      <c r="C17" s="74"/>
      <c r="D17" s="74"/>
      <c r="E17" s="74"/>
      <c r="F17" s="74"/>
      <c r="G17" s="74"/>
      <c r="H17" s="74"/>
      <c r="I17" s="74"/>
      <c r="J17" s="74"/>
      <c r="K17" s="74"/>
    </row>
    <row r="18" spans="2:11" ht="33.75" customHeight="1">
      <c r="B18" s="75" t="s">
        <v>12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1:14" ht="15">
      <c r="A19" s="3"/>
      <c r="B19" s="41"/>
      <c r="C19" s="41"/>
      <c r="D19" s="41"/>
      <c r="E19" s="41"/>
      <c r="F19" s="42"/>
      <c r="G19" s="42"/>
      <c r="H19" s="43"/>
      <c r="I19" s="41"/>
      <c r="J19" s="44"/>
      <c r="K19" s="44"/>
      <c r="L19" s="3"/>
      <c r="N19" s="40"/>
    </row>
    <row r="20" spans="2:14" ht="15">
      <c r="B20" s="64" t="s">
        <v>13</v>
      </c>
      <c r="C20" s="64" t="s">
        <v>14</v>
      </c>
      <c r="D20" s="64" t="s">
        <v>15</v>
      </c>
      <c r="E20" s="79" t="s">
        <v>16</v>
      </c>
      <c r="F20" s="73" t="s">
        <v>17</v>
      </c>
      <c r="G20" s="73"/>
      <c r="H20" s="73"/>
      <c r="I20" s="77" t="s">
        <v>18</v>
      </c>
      <c r="J20" s="63" t="s">
        <v>19</v>
      </c>
      <c r="K20" s="63" t="s">
        <v>20</v>
      </c>
      <c r="N20" s="72" t="s">
        <v>21</v>
      </c>
    </row>
    <row r="21" spans="2:14" ht="15.75" customHeight="1">
      <c r="B21" s="76"/>
      <c r="C21" s="76"/>
      <c r="D21" s="76"/>
      <c r="E21" s="80"/>
      <c r="F21" s="49" t="s">
        <v>30</v>
      </c>
      <c r="G21" s="49" t="s">
        <v>31</v>
      </c>
      <c r="H21" s="50" t="s">
        <v>32</v>
      </c>
      <c r="I21" s="78"/>
      <c r="J21" s="71"/>
      <c r="K21" s="71"/>
      <c r="N21" s="72"/>
    </row>
    <row r="22" spans="2:14" ht="15">
      <c r="B22" s="51">
        <v>1</v>
      </c>
      <c r="C22" s="52" t="s">
        <v>70</v>
      </c>
      <c r="D22" s="53"/>
      <c r="E22" s="53"/>
      <c r="F22" s="53"/>
      <c r="G22" s="53"/>
      <c r="H22" s="53"/>
      <c r="I22" s="53"/>
      <c r="J22" s="53"/>
      <c r="K22" s="54"/>
      <c r="N22" s="57"/>
    </row>
    <row r="23" spans="2:15" ht="14.25">
      <c r="B23" s="45" t="s">
        <v>33</v>
      </c>
      <c r="C23" s="45" t="s">
        <v>48</v>
      </c>
      <c r="D23" s="46" t="s">
        <v>34</v>
      </c>
      <c r="E23" s="46">
        <v>5</v>
      </c>
      <c r="F23" s="55"/>
      <c r="G23" s="55"/>
      <c r="H23" s="46">
        <f>IF(E23&lt;&gt;"",TRUNC(F23,2)+TRUNC(G23,2),"")</f>
        <v>0</v>
      </c>
      <c r="I23" s="56"/>
      <c r="J23" s="46">
        <f>IF(E23&lt;&gt;"",TRUNC(H23*(1+TRUNC(I23,4)),2),"")</f>
        <v>0</v>
      </c>
      <c r="K23" s="46">
        <f>IF(E23&lt;&gt;"",TRUNC(TRUNC(J23,2)*TRUNC(E23,2),2),"")</f>
        <v>0</v>
      </c>
      <c r="N23" s="58">
        <v>389.47</v>
      </c>
      <c r="O23"/>
    </row>
    <row r="24" spans="2:15" ht="42.75">
      <c r="B24" s="45" t="s">
        <v>36</v>
      </c>
      <c r="C24" s="45" t="s">
        <v>71</v>
      </c>
      <c r="D24" s="46" t="s">
        <v>34</v>
      </c>
      <c r="E24" s="46">
        <v>36</v>
      </c>
      <c r="F24" s="55"/>
      <c r="G24" s="55"/>
      <c r="H24" s="46">
        <f aca="true" t="shared" si="0" ref="H24:H52">IF(E24&lt;&gt;"",TRUNC(F24,2)+TRUNC(G24,2),"")</f>
        <v>0</v>
      </c>
      <c r="I24" s="56"/>
      <c r="J24" s="46">
        <f aca="true" t="shared" si="1" ref="J24:J52">IF(E24&lt;&gt;"",TRUNC(H24*(1+TRUNC(I24,4)),2),"")</f>
        <v>0</v>
      </c>
      <c r="K24" s="46">
        <f aca="true" t="shared" si="2" ref="K24:K52">IF(E24&lt;&gt;"",TRUNC(TRUNC(J24,2)*TRUNC(E24,2),2),"")</f>
        <v>0</v>
      </c>
      <c r="N24" s="58">
        <v>69.76</v>
      </c>
      <c r="O24"/>
    </row>
    <row r="25" spans="2:15" ht="42.75">
      <c r="B25" s="45" t="s">
        <v>47</v>
      </c>
      <c r="C25" s="45" t="s">
        <v>72</v>
      </c>
      <c r="D25" s="46" t="s">
        <v>46</v>
      </c>
      <c r="E25" s="46">
        <v>4</v>
      </c>
      <c r="F25" s="55"/>
      <c r="G25" s="55"/>
      <c r="H25" s="46">
        <f t="shared" si="0"/>
        <v>0</v>
      </c>
      <c r="I25" s="56"/>
      <c r="J25" s="46">
        <f t="shared" si="1"/>
        <v>0</v>
      </c>
      <c r="K25" s="46">
        <f t="shared" si="2"/>
        <v>0</v>
      </c>
      <c r="N25" s="58">
        <v>617.26</v>
      </c>
      <c r="O25"/>
    </row>
    <row r="26" spans="2:15" ht="42.75">
      <c r="B26" s="45" t="s">
        <v>49</v>
      </c>
      <c r="C26" s="45" t="s">
        <v>73</v>
      </c>
      <c r="D26" s="46" t="s">
        <v>46</v>
      </c>
      <c r="E26" s="46">
        <v>4</v>
      </c>
      <c r="F26" s="55"/>
      <c r="G26" s="55"/>
      <c r="H26" s="46">
        <f t="shared" si="0"/>
        <v>0</v>
      </c>
      <c r="I26" s="56"/>
      <c r="J26" s="46">
        <f t="shared" si="1"/>
        <v>0</v>
      </c>
      <c r="K26" s="46">
        <f t="shared" si="2"/>
        <v>0</v>
      </c>
      <c r="N26" s="58">
        <v>482.23</v>
      </c>
      <c r="O26"/>
    </row>
    <row r="27" spans="2:15" ht="28.5">
      <c r="B27" s="45" t="s">
        <v>51</v>
      </c>
      <c r="C27" s="45" t="s">
        <v>74</v>
      </c>
      <c r="D27" s="46" t="s">
        <v>34</v>
      </c>
      <c r="E27" s="46">
        <v>654.16</v>
      </c>
      <c r="F27" s="55"/>
      <c r="G27" s="55"/>
      <c r="H27" s="46">
        <f t="shared" si="0"/>
        <v>0</v>
      </c>
      <c r="I27" s="56"/>
      <c r="J27" s="46">
        <f t="shared" si="1"/>
        <v>0</v>
      </c>
      <c r="K27" s="46">
        <f t="shared" si="2"/>
        <v>0</v>
      </c>
      <c r="N27" s="58">
        <v>5.04</v>
      </c>
      <c r="O27"/>
    </row>
    <row r="28" spans="2:15" ht="28.5">
      <c r="B28" s="45" t="s">
        <v>52</v>
      </c>
      <c r="C28" s="45" t="s">
        <v>68</v>
      </c>
      <c r="D28" s="46" t="s">
        <v>58</v>
      </c>
      <c r="E28" s="46">
        <v>6.54</v>
      </c>
      <c r="F28" s="55"/>
      <c r="G28" s="55"/>
      <c r="H28" s="46">
        <f t="shared" si="0"/>
        <v>0</v>
      </c>
      <c r="I28" s="56"/>
      <c r="J28" s="46">
        <f t="shared" si="1"/>
        <v>0</v>
      </c>
      <c r="K28" s="46">
        <f t="shared" si="2"/>
        <v>0</v>
      </c>
      <c r="N28" s="58">
        <v>24.67</v>
      </c>
      <c r="O28"/>
    </row>
    <row r="29" spans="2:15" ht="15">
      <c r="B29" s="51">
        <v>2</v>
      </c>
      <c r="C29" s="52" t="s">
        <v>75</v>
      </c>
      <c r="D29" s="53"/>
      <c r="E29" s="53"/>
      <c r="F29" s="53"/>
      <c r="G29" s="53"/>
      <c r="H29" s="53">
        <f t="shared" si="0"/>
      </c>
      <c r="I29" s="53"/>
      <c r="J29" s="53">
        <f t="shared" si="1"/>
      </c>
      <c r="K29" s="54">
        <f t="shared" si="2"/>
      </c>
      <c r="N29" s="58"/>
      <c r="O29"/>
    </row>
    <row r="30" spans="2:15" ht="28.5">
      <c r="B30" s="45" t="s">
        <v>37</v>
      </c>
      <c r="C30" s="45" t="s">
        <v>76</v>
      </c>
      <c r="D30" s="46" t="s">
        <v>34</v>
      </c>
      <c r="E30" s="46">
        <v>654.16</v>
      </c>
      <c r="F30" s="55"/>
      <c r="G30" s="55"/>
      <c r="H30" s="46">
        <f t="shared" si="0"/>
        <v>0</v>
      </c>
      <c r="I30" s="56"/>
      <c r="J30" s="46">
        <f t="shared" si="1"/>
        <v>0</v>
      </c>
      <c r="K30" s="46">
        <f t="shared" si="2"/>
        <v>0</v>
      </c>
      <c r="N30" s="58">
        <v>0.53</v>
      </c>
      <c r="O30"/>
    </row>
    <row r="31" spans="2:15" ht="42.75">
      <c r="B31" s="45" t="s">
        <v>38</v>
      </c>
      <c r="C31" s="45" t="s">
        <v>77</v>
      </c>
      <c r="D31" s="46" t="s">
        <v>34</v>
      </c>
      <c r="E31" s="46">
        <v>394.24</v>
      </c>
      <c r="F31" s="55"/>
      <c r="G31" s="55"/>
      <c r="H31" s="46">
        <f t="shared" si="0"/>
        <v>0</v>
      </c>
      <c r="I31" s="56"/>
      <c r="J31" s="46">
        <f t="shared" si="1"/>
        <v>0</v>
      </c>
      <c r="K31" s="46">
        <f t="shared" si="2"/>
        <v>0</v>
      </c>
      <c r="N31" s="58">
        <v>6.24</v>
      </c>
      <c r="O31"/>
    </row>
    <row r="32" spans="2:15" ht="15">
      <c r="B32" s="51">
        <v>3</v>
      </c>
      <c r="C32" s="52" t="s">
        <v>78</v>
      </c>
      <c r="D32" s="53"/>
      <c r="E32" s="53"/>
      <c r="F32" s="53"/>
      <c r="G32" s="53"/>
      <c r="H32" s="53">
        <f t="shared" si="0"/>
      </c>
      <c r="I32" s="53"/>
      <c r="J32" s="53">
        <f t="shared" si="1"/>
      </c>
      <c r="K32" s="54">
        <f t="shared" si="2"/>
      </c>
      <c r="N32" s="58"/>
      <c r="O32"/>
    </row>
    <row r="33" spans="2:15" ht="28.5">
      <c r="B33" s="45" t="s">
        <v>39</v>
      </c>
      <c r="C33" s="45" t="s">
        <v>79</v>
      </c>
      <c r="D33" s="46" t="s">
        <v>53</v>
      </c>
      <c r="E33" s="46">
        <v>100</v>
      </c>
      <c r="F33" s="55"/>
      <c r="G33" s="55"/>
      <c r="H33" s="46">
        <f t="shared" si="0"/>
        <v>0</v>
      </c>
      <c r="I33" s="56"/>
      <c r="J33" s="46">
        <f t="shared" si="1"/>
        <v>0</v>
      </c>
      <c r="K33" s="46">
        <f t="shared" si="2"/>
        <v>0</v>
      </c>
      <c r="N33" s="58">
        <v>84.82</v>
      </c>
      <c r="O33"/>
    </row>
    <row r="34" spans="2:15" ht="15">
      <c r="B34" s="51">
        <v>4</v>
      </c>
      <c r="C34" s="52" t="s">
        <v>80</v>
      </c>
      <c r="D34" s="53"/>
      <c r="E34" s="53"/>
      <c r="F34" s="53"/>
      <c r="G34" s="53"/>
      <c r="H34" s="53">
        <f t="shared" si="0"/>
      </c>
      <c r="I34" s="53"/>
      <c r="J34" s="53">
        <f t="shared" si="1"/>
      </c>
      <c r="K34" s="54">
        <f t="shared" si="2"/>
      </c>
      <c r="N34" s="58"/>
      <c r="O34"/>
    </row>
    <row r="35" spans="2:15" ht="28.5">
      <c r="B35" s="45" t="s">
        <v>40</v>
      </c>
      <c r="C35" s="45" t="s">
        <v>81</v>
      </c>
      <c r="D35" s="46" t="s">
        <v>34</v>
      </c>
      <c r="E35" s="46">
        <v>394.24</v>
      </c>
      <c r="F35" s="55"/>
      <c r="G35" s="55"/>
      <c r="H35" s="46">
        <f t="shared" si="0"/>
        <v>0</v>
      </c>
      <c r="I35" s="56"/>
      <c r="J35" s="46">
        <f t="shared" si="1"/>
        <v>0</v>
      </c>
      <c r="K35" s="46">
        <f t="shared" si="2"/>
        <v>0</v>
      </c>
      <c r="N35" s="58">
        <v>16.15</v>
      </c>
      <c r="O35"/>
    </row>
    <row r="36" spans="2:15" ht="28.5">
      <c r="B36" s="45" t="s">
        <v>41</v>
      </c>
      <c r="C36" s="45" t="s">
        <v>66</v>
      </c>
      <c r="D36" s="46" t="s">
        <v>34</v>
      </c>
      <c r="E36" s="46">
        <v>394.24</v>
      </c>
      <c r="F36" s="55"/>
      <c r="G36" s="55"/>
      <c r="H36" s="46">
        <f t="shared" si="0"/>
        <v>0</v>
      </c>
      <c r="I36" s="56"/>
      <c r="J36" s="46">
        <f t="shared" si="1"/>
        <v>0</v>
      </c>
      <c r="K36" s="46">
        <f t="shared" si="2"/>
        <v>0</v>
      </c>
      <c r="N36" s="58">
        <v>5.9</v>
      </c>
      <c r="O36"/>
    </row>
    <row r="37" spans="2:15" ht="42.75">
      <c r="B37" s="45" t="s">
        <v>54</v>
      </c>
      <c r="C37" s="45" t="s">
        <v>82</v>
      </c>
      <c r="D37" s="46" t="s">
        <v>58</v>
      </c>
      <c r="E37" s="46">
        <v>3.94</v>
      </c>
      <c r="F37" s="55"/>
      <c r="G37" s="55"/>
      <c r="H37" s="46">
        <f t="shared" si="0"/>
        <v>0</v>
      </c>
      <c r="I37" s="56"/>
      <c r="J37" s="46">
        <f t="shared" si="1"/>
        <v>0</v>
      </c>
      <c r="K37" s="46">
        <f t="shared" si="2"/>
        <v>0</v>
      </c>
      <c r="N37" s="58">
        <v>134.59</v>
      </c>
      <c r="O37"/>
    </row>
    <row r="38" spans="2:15" ht="28.5">
      <c r="B38" s="45" t="s">
        <v>55</v>
      </c>
      <c r="C38" s="45" t="s">
        <v>67</v>
      </c>
      <c r="D38" s="46" t="s">
        <v>34</v>
      </c>
      <c r="E38" s="46">
        <v>394.24</v>
      </c>
      <c r="F38" s="55"/>
      <c r="G38" s="55"/>
      <c r="H38" s="46">
        <f t="shared" si="0"/>
        <v>0</v>
      </c>
      <c r="I38" s="56"/>
      <c r="J38" s="46">
        <f t="shared" si="1"/>
        <v>0</v>
      </c>
      <c r="K38" s="46">
        <f t="shared" si="2"/>
        <v>0</v>
      </c>
      <c r="N38" s="58">
        <v>98.02</v>
      </c>
      <c r="O38"/>
    </row>
    <row r="39" spans="2:15" ht="28.5">
      <c r="B39" s="45" t="s">
        <v>56</v>
      </c>
      <c r="C39" s="45" t="s">
        <v>83</v>
      </c>
      <c r="D39" s="46" t="s">
        <v>34</v>
      </c>
      <c r="E39" s="46">
        <v>394.24</v>
      </c>
      <c r="F39" s="55"/>
      <c r="G39" s="55"/>
      <c r="H39" s="46">
        <f t="shared" si="0"/>
        <v>0</v>
      </c>
      <c r="I39" s="56"/>
      <c r="J39" s="46">
        <f t="shared" si="1"/>
        <v>0</v>
      </c>
      <c r="K39" s="46">
        <f t="shared" si="2"/>
        <v>0</v>
      </c>
      <c r="N39" s="58">
        <v>88.89</v>
      </c>
      <c r="O39"/>
    </row>
    <row r="40" spans="2:15" ht="14.25">
      <c r="B40" s="45" t="s">
        <v>57</v>
      </c>
      <c r="C40" s="45" t="s">
        <v>84</v>
      </c>
      <c r="D40" s="46" t="s">
        <v>34</v>
      </c>
      <c r="E40" s="46">
        <v>394.24</v>
      </c>
      <c r="F40" s="55"/>
      <c r="G40" s="55"/>
      <c r="H40" s="46">
        <f t="shared" si="0"/>
        <v>0</v>
      </c>
      <c r="I40" s="56"/>
      <c r="J40" s="46">
        <f t="shared" si="1"/>
        <v>0</v>
      </c>
      <c r="K40" s="46">
        <f t="shared" si="2"/>
        <v>0</v>
      </c>
      <c r="N40" s="58">
        <v>17.22</v>
      </c>
      <c r="O40"/>
    </row>
    <row r="41" spans="2:15" ht="28.5">
      <c r="B41" s="45" t="s">
        <v>59</v>
      </c>
      <c r="C41" s="45" t="s">
        <v>85</v>
      </c>
      <c r="D41" s="46" t="s">
        <v>50</v>
      </c>
      <c r="E41" s="46">
        <v>343.75</v>
      </c>
      <c r="F41" s="55"/>
      <c r="G41" s="55"/>
      <c r="H41" s="46">
        <f t="shared" si="0"/>
        <v>0</v>
      </c>
      <c r="I41" s="56"/>
      <c r="J41" s="46">
        <f t="shared" si="1"/>
        <v>0</v>
      </c>
      <c r="K41" s="46">
        <f t="shared" si="2"/>
        <v>0</v>
      </c>
      <c r="N41" s="58">
        <v>13.44</v>
      </c>
      <c r="O41"/>
    </row>
    <row r="42" spans="2:15" ht="85.5">
      <c r="B42" s="45" t="s">
        <v>60</v>
      </c>
      <c r="C42" s="45" t="s">
        <v>86</v>
      </c>
      <c r="D42" s="46" t="s">
        <v>50</v>
      </c>
      <c r="E42" s="46">
        <v>5.6</v>
      </c>
      <c r="F42" s="55"/>
      <c r="G42" s="55"/>
      <c r="H42" s="46">
        <f t="shared" si="0"/>
        <v>0</v>
      </c>
      <c r="I42" s="56"/>
      <c r="J42" s="46">
        <f t="shared" si="1"/>
        <v>0</v>
      </c>
      <c r="K42" s="46">
        <f t="shared" si="2"/>
        <v>0</v>
      </c>
      <c r="N42" s="58">
        <v>43.02</v>
      </c>
      <c r="O42"/>
    </row>
    <row r="43" spans="2:15" ht="42.75">
      <c r="B43" s="45" t="s">
        <v>61</v>
      </c>
      <c r="C43" s="45" t="s">
        <v>87</v>
      </c>
      <c r="D43" s="46" t="s">
        <v>34</v>
      </c>
      <c r="E43" s="46">
        <v>259.92</v>
      </c>
      <c r="F43" s="55"/>
      <c r="G43" s="55"/>
      <c r="H43" s="46">
        <f t="shared" si="0"/>
        <v>0</v>
      </c>
      <c r="I43" s="56"/>
      <c r="J43" s="46">
        <f t="shared" si="1"/>
        <v>0</v>
      </c>
      <c r="K43" s="46">
        <f t="shared" si="2"/>
        <v>0</v>
      </c>
      <c r="N43" s="58">
        <v>66.46</v>
      </c>
      <c r="O43"/>
    </row>
    <row r="44" spans="2:15" ht="28.5">
      <c r="B44" s="45" t="s">
        <v>62</v>
      </c>
      <c r="C44" s="45" t="s">
        <v>88</v>
      </c>
      <c r="D44" s="46" t="s">
        <v>58</v>
      </c>
      <c r="E44" s="46">
        <v>2.08</v>
      </c>
      <c r="F44" s="55"/>
      <c r="G44" s="55"/>
      <c r="H44" s="46">
        <f t="shared" si="0"/>
        <v>0</v>
      </c>
      <c r="I44" s="56"/>
      <c r="J44" s="46">
        <f t="shared" si="1"/>
        <v>0</v>
      </c>
      <c r="K44" s="46">
        <f t="shared" si="2"/>
        <v>0</v>
      </c>
      <c r="N44" s="58">
        <v>422.2</v>
      </c>
      <c r="O44"/>
    </row>
    <row r="45" spans="2:15" ht="15">
      <c r="B45" s="51">
        <v>5</v>
      </c>
      <c r="C45" s="52" t="s">
        <v>89</v>
      </c>
      <c r="D45" s="53"/>
      <c r="E45" s="53"/>
      <c r="F45" s="53"/>
      <c r="G45" s="53"/>
      <c r="H45" s="53">
        <f t="shared" si="0"/>
      </c>
      <c r="I45" s="53"/>
      <c r="J45" s="53">
        <f t="shared" si="1"/>
      </c>
      <c r="K45" s="54">
        <f t="shared" si="2"/>
      </c>
      <c r="N45" s="58"/>
      <c r="O45"/>
    </row>
    <row r="46" spans="2:15" ht="57">
      <c r="B46" s="45" t="s">
        <v>42</v>
      </c>
      <c r="C46" s="45" t="s">
        <v>90</v>
      </c>
      <c r="D46" s="46" t="s">
        <v>34</v>
      </c>
      <c r="E46" s="46">
        <v>165.96</v>
      </c>
      <c r="F46" s="55"/>
      <c r="G46" s="55"/>
      <c r="H46" s="46">
        <f t="shared" si="0"/>
        <v>0</v>
      </c>
      <c r="I46" s="56"/>
      <c r="J46" s="46">
        <f t="shared" si="1"/>
        <v>0</v>
      </c>
      <c r="K46" s="46">
        <f t="shared" si="2"/>
        <v>0</v>
      </c>
      <c r="N46" s="58">
        <v>130.85</v>
      </c>
      <c r="O46"/>
    </row>
    <row r="47" spans="2:15" ht="42.75">
      <c r="B47" s="45" t="s">
        <v>43</v>
      </c>
      <c r="C47" s="45" t="s">
        <v>91</v>
      </c>
      <c r="D47" s="46" t="s">
        <v>34</v>
      </c>
      <c r="E47" s="46">
        <v>2.52</v>
      </c>
      <c r="F47" s="55"/>
      <c r="G47" s="55"/>
      <c r="H47" s="46">
        <f t="shared" si="0"/>
        <v>0</v>
      </c>
      <c r="I47" s="56"/>
      <c r="J47" s="46">
        <f t="shared" si="1"/>
        <v>0</v>
      </c>
      <c r="K47" s="46">
        <f t="shared" si="2"/>
        <v>0</v>
      </c>
      <c r="N47" s="58">
        <v>870.94</v>
      </c>
      <c r="O47"/>
    </row>
    <row r="48" spans="2:15" ht="57">
      <c r="B48" s="45" t="s">
        <v>63</v>
      </c>
      <c r="C48" s="45" t="s">
        <v>92</v>
      </c>
      <c r="D48" s="46" t="s">
        <v>34</v>
      </c>
      <c r="E48" s="46">
        <v>168.38</v>
      </c>
      <c r="F48" s="55"/>
      <c r="G48" s="55"/>
      <c r="H48" s="46">
        <f t="shared" si="0"/>
        <v>0</v>
      </c>
      <c r="I48" s="56"/>
      <c r="J48" s="46">
        <f t="shared" si="1"/>
        <v>0</v>
      </c>
      <c r="K48" s="46">
        <f t="shared" si="2"/>
        <v>0</v>
      </c>
      <c r="N48" s="58">
        <v>21.72</v>
      </c>
      <c r="O48"/>
    </row>
    <row r="49" spans="2:15" ht="99.75">
      <c r="B49" s="45" t="s">
        <v>64</v>
      </c>
      <c r="C49" s="45" t="s">
        <v>93</v>
      </c>
      <c r="D49" s="46" t="s">
        <v>94</v>
      </c>
      <c r="E49" s="46">
        <v>1</v>
      </c>
      <c r="F49" s="55"/>
      <c r="G49" s="55"/>
      <c r="H49" s="46">
        <f t="shared" si="0"/>
        <v>0</v>
      </c>
      <c r="I49" s="56"/>
      <c r="J49" s="46">
        <f t="shared" si="1"/>
        <v>0</v>
      </c>
      <c r="K49" s="46">
        <f t="shared" si="2"/>
        <v>0</v>
      </c>
      <c r="N49" s="58">
        <v>1747.88</v>
      </c>
      <c r="O49" s="81"/>
    </row>
    <row r="50" spans="2:15" ht="28.5">
      <c r="B50" s="45" t="s">
        <v>65</v>
      </c>
      <c r="C50" s="45" t="s">
        <v>95</v>
      </c>
      <c r="D50" s="46" t="s">
        <v>96</v>
      </c>
      <c r="E50" s="46">
        <v>394</v>
      </c>
      <c r="F50" s="55"/>
      <c r="G50" s="55"/>
      <c r="H50" s="46">
        <f t="shared" si="0"/>
        <v>0</v>
      </c>
      <c r="I50" s="56"/>
      <c r="J50" s="46">
        <f t="shared" si="1"/>
        <v>0</v>
      </c>
      <c r="K50" s="46">
        <f t="shared" si="2"/>
        <v>0</v>
      </c>
      <c r="N50" s="58">
        <v>12.62</v>
      </c>
      <c r="O50"/>
    </row>
    <row r="51" spans="2:15" ht="15">
      <c r="B51" s="51">
        <v>6</v>
      </c>
      <c r="C51" s="52" t="s">
        <v>97</v>
      </c>
      <c r="D51" s="53"/>
      <c r="E51" s="53"/>
      <c r="F51" s="53"/>
      <c r="G51" s="53"/>
      <c r="H51" s="53">
        <f t="shared" si="0"/>
      </c>
      <c r="I51" s="53"/>
      <c r="J51" s="53">
        <f t="shared" si="1"/>
      </c>
      <c r="K51" s="54">
        <f t="shared" si="2"/>
      </c>
      <c r="N51" s="58"/>
      <c r="O51"/>
    </row>
    <row r="52" spans="2:15" ht="14.25">
      <c r="B52" s="45" t="s">
        <v>44</v>
      </c>
      <c r="C52" s="45" t="s">
        <v>98</v>
      </c>
      <c r="D52" s="46" t="s">
        <v>34</v>
      </c>
      <c r="E52" s="46">
        <v>654.16</v>
      </c>
      <c r="F52" s="55"/>
      <c r="G52" s="55"/>
      <c r="H52" s="46">
        <f t="shared" si="0"/>
        <v>0</v>
      </c>
      <c r="I52" s="56"/>
      <c r="J52" s="46">
        <f t="shared" si="1"/>
        <v>0</v>
      </c>
      <c r="K52" s="46">
        <f t="shared" si="2"/>
        <v>0</v>
      </c>
      <c r="N52" s="58">
        <v>3.09</v>
      </c>
      <c r="O52"/>
    </row>
    <row r="53" spans="2:14" ht="15">
      <c r="B53" s="23"/>
      <c r="C53" s="24"/>
      <c r="D53" s="47"/>
      <c r="E53" s="47"/>
      <c r="F53" s="47"/>
      <c r="G53" s="47"/>
      <c r="H53" s="47"/>
      <c r="I53" s="48"/>
      <c r="J53" s="48" t="s">
        <v>22</v>
      </c>
      <c r="K53" s="25">
        <f>SUM(K22:K52)</f>
        <v>0</v>
      </c>
      <c r="N53" s="59"/>
    </row>
    <row r="54" spans="10:14" ht="12.75">
      <c r="J54" s="26"/>
      <c r="N54" s="59"/>
    </row>
    <row r="55" spans="2:14" ht="14.25">
      <c r="B55" s="27"/>
      <c r="C55" s="28">
        <f>C7</f>
        <v>0</v>
      </c>
      <c r="J55" s="26"/>
      <c r="N55" s="59"/>
    </row>
    <row r="56" spans="2:14" ht="14.25">
      <c r="B56" s="29" t="str">
        <f>IF(B55="","(cidade)","")</f>
        <v>(cidade)</v>
      </c>
      <c r="C56" s="30"/>
      <c r="J56" s="26"/>
      <c r="N56" s="59"/>
    </row>
    <row r="57" spans="10:14" ht="12.75">
      <c r="J57" s="26"/>
      <c r="N57" s="59"/>
    </row>
    <row r="58" spans="10:14" ht="12.75">
      <c r="J58" s="26"/>
      <c r="N58" s="59"/>
    </row>
    <row r="59" spans="3:14" ht="13.5" thickBot="1">
      <c r="C59" s="31"/>
      <c r="G59" s="32"/>
      <c r="H59" s="32"/>
      <c r="I59" s="32"/>
      <c r="J59" s="33"/>
      <c r="N59" s="59"/>
    </row>
    <row r="60" spans="2:14" ht="15">
      <c r="B60" s="17"/>
      <c r="C60" s="34" t="s">
        <v>23</v>
      </c>
      <c r="D60" s="17"/>
      <c r="E60" s="17"/>
      <c r="F60" s="17"/>
      <c r="G60" s="62" t="s">
        <v>24</v>
      </c>
      <c r="H60" s="62"/>
      <c r="I60" s="62"/>
      <c r="J60" s="62"/>
      <c r="N60" s="59"/>
    </row>
    <row r="61" spans="2:14" ht="14.25">
      <c r="B61" s="35" t="s">
        <v>25</v>
      </c>
      <c r="C61" s="36"/>
      <c r="D61" s="17"/>
      <c r="F61" s="35" t="s">
        <v>25</v>
      </c>
      <c r="G61" s="70"/>
      <c r="H61" s="70"/>
      <c r="I61" s="70"/>
      <c r="J61" s="70"/>
      <c r="N61" s="59"/>
    </row>
    <row r="62" spans="2:14" ht="14.25">
      <c r="B62" s="35" t="s">
        <v>26</v>
      </c>
      <c r="C62" s="36"/>
      <c r="D62" s="17"/>
      <c r="F62" s="35" t="s">
        <v>27</v>
      </c>
      <c r="G62" s="70"/>
      <c r="H62" s="70"/>
      <c r="I62" s="70"/>
      <c r="J62" s="70"/>
      <c r="K62" s="1" t="str">
        <f>IF(G62="","(Ex,: Engenheiro Civil)","")</f>
        <v>(Ex,: Engenheiro Civil)</v>
      </c>
      <c r="N62" s="59"/>
    </row>
    <row r="63" spans="2:14" ht="14.25">
      <c r="B63" s="35" t="s">
        <v>28</v>
      </c>
      <c r="C63" s="37"/>
      <c r="D63" s="17"/>
      <c r="F63" s="35" t="s">
        <v>29</v>
      </c>
      <c r="G63" s="70"/>
      <c r="H63" s="70"/>
      <c r="I63" s="70"/>
      <c r="J63" s="70"/>
      <c r="K63" s="1" t="str">
        <f>IF(G63="","(Ex: 100015-3)","")</f>
        <v>(Ex: 100015-3)</v>
      </c>
      <c r="N63" s="59"/>
    </row>
    <row r="64" ht="12.75">
      <c r="N64" s="59"/>
    </row>
    <row r="65" spans="13:14" ht="12.75">
      <c r="M65" s="1"/>
      <c r="N65" s="59"/>
    </row>
    <row r="66" spans="13:14" ht="12.75">
      <c r="M66" s="1"/>
      <c r="N66" s="59"/>
    </row>
    <row r="67" spans="13:14" ht="12.75">
      <c r="M67" s="1"/>
      <c r="N67" s="59"/>
    </row>
    <row r="68" spans="13:14" ht="12.75">
      <c r="M68" s="1"/>
      <c r="N68" s="59"/>
    </row>
    <row r="69" spans="13:14" ht="12.75">
      <c r="M69" s="1"/>
      <c r="N69" s="59"/>
    </row>
    <row r="70" spans="13:14" ht="12.75">
      <c r="M70" s="1"/>
      <c r="N70" s="59"/>
    </row>
    <row r="71" spans="13:14" ht="12.75">
      <c r="M71" s="1"/>
      <c r="N71" s="59"/>
    </row>
    <row r="72" spans="13:14" ht="12.75">
      <c r="M72" s="1"/>
      <c r="N72" s="59"/>
    </row>
    <row r="73" spans="13:14" ht="12.75">
      <c r="M73" s="1"/>
      <c r="N73" s="59"/>
    </row>
    <row r="74" spans="13:14" ht="12.75">
      <c r="M74" s="1"/>
      <c r="N74" s="59"/>
    </row>
    <row r="75" spans="13:14" ht="12.75">
      <c r="M75" s="1"/>
      <c r="N75" s="59"/>
    </row>
    <row r="76" spans="13:14" ht="12.75">
      <c r="M76" s="1"/>
      <c r="N76" s="59"/>
    </row>
    <row r="77" spans="13:14" ht="12.75">
      <c r="M77" s="1"/>
      <c r="N77" s="59"/>
    </row>
    <row r="78" spans="13:14" ht="12.75">
      <c r="M78" s="1"/>
      <c r="N78" s="59"/>
    </row>
    <row r="79" spans="13:14" ht="12.75">
      <c r="M79" s="1"/>
      <c r="N79" s="59"/>
    </row>
    <row r="80" spans="13:14" ht="12.75">
      <c r="M80" s="1"/>
      <c r="N80" s="59"/>
    </row>
    <row r="81" spans="13:14" ht="12.75">
      <c r="M81" s="1"/>
      <c r="N81" s="59"/>
    </row>
    <row r="82" spans="13:14" ht="12.75">
      <c r="M82" s="1"/>
      <c r="N82" s="59"/>
    </row>
    <row r="83" spans="13:14" ht="12.75">
      <c r="M83" s="1"/>
      <c r="N83" s="59"/>
    </row>
    <row r="84" spans="13:14" ht="12.75">
      <c r="M84" s="1"/>
      <c r="N84" s="59"/>
    </row>
    <row r="85" ht="12.75">
      <c r="N85" s="59"/>
    </row>
    <row r="86" ht="12.75">
      <c r="N86" s="59"/>
    </row>
    <row r="87" ht="12.75">
      <c r="N87" s="59"/>
    </row>
  </sheetData>
  <sheetProtection sheet="1" formatColumns="0" formatRows="0"/>
  <mergeCells count="25">
    <mergeCell ref="B17:K17"/>
    <mergeCell ref="B18:K18"/>
    <mergeCell ref="B20:B21"/>
    <mergeCell ref="D20:D21"/>
    <mergeCell ref="I20:I21"/>
    <mergeCell ref="J20:J21"/>
    <mergeCell ref="C20:C21"/>
    <mergeCell ref="E20:E21"/>
    <mergeCell ref="G62:J62"/>
    <mergeCell ref="K20:K21"/>
    <mergeCell ref="G63:J63"/>
    <mergeCell ref="N20:N21"/>
    <mergeCell ref="F20:H20"/>
    <mergeCell ref="G60:J60"/>
    <mergeCell ref="G61:J61"/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</mergeCells>
  <conditionalFormatting sqref="C4">
    <cfRule type="expression" priority="984" dxfId="57" stopIfTrue="1">
      <formula>C4=""</formula>
    </cfRule>
    <cfRule type="expression" priority="985" dxfId="57" stopIfTrue="1">
      <formula>""</formula>
    </cfRule>
  </conditionalFormatting>
  <conditionalFormatting sqref="C5">
    <cfRule type="expression" priority="986" dxfId="57" stopIfTrue="1">
      <formula>C5=""</formula>
    </cfRule>
  </conditionalFormatting>
  <conditionalFormatting sqref="C6">
    <cfRule type="expression" priority="987" dxfId="57" stopIfTrue="1">
      <formula>C6=""</formula>
    </cfRule>
  </conditionalFormatting>
  <conditionalFormatting sqref="C7">
    <cfRule type="expression" priority="988" dxfId="57" stopIfTrue="1">
      <formula>C7=""</formula>
    </cfRule>
  </conditionalFormatting>
  <conditionalFormatting sqref="H6">
    <cfRule type="expression" priority="989" dxfId="57" stopIfTrue="1">
      <formula>H6=""</formula>
    </cfRule>
  </conditionalFormatting>
  <conditionalFormatting sqref="H5">
    <cfRule type="expression" priority="990" dxfId="57" stopIfTrue="1">
      <formula>H5=""</formula>
    </cfRule>
  </conditionalFormatting>
  <conditionalFormatting sqref="D15">
    <cfRule type="expression" priority="991" dxfId="57" stopIfTrue="1">
      <formula>$D$15=""</formula>
    </cfRule>
  </conditionalFormatting>
  <conditionalFormatting sqref="C61">
    <cfRule type="expression" priority="994" dxfId="57" stopIfTrue="1">
      <formula>C61=""</formula>
    </cfRule>
  </conditionalFormatting>
  <conditionalFormatting sqref="C62">
    <cfRule type="expression" priority="995" dxfId="57" stopIfTrue="1">
      <formula>C62=""</formula>
    </cfRule>
  </conditionalFormatting>
  <conditionalFormatting sqref="G62">
    <cfRule type="expression" priority="996" dxfId="57" stopIfTrue="1">
      <formula>G62=""</formula>
    </cfRule>
  </conditionalFormatting>
  <conditionalFormatting sqref="B55">
    <cfRule type="expression" priority="997" dxfId="57" stopIfTrue="1">
      <formula>$B$55=""</formula>
    </cfRule>
  </conditionalFormatting>
  <conditionalFormatting sqref="G61">
    <cfRule type="expression" priority="998" dxfId="57" stopIfTrue="1">
      <formula>G61=""</formula>
    </cfRule>
  </conditionalFormatting>
  <conditionalFormatting sqref="G63">
    <cfRule type="expression" priority="999" dxfId="57" stopIfTrue="1">
      <formula>G63=""</formula>
    </cfRule>
  </conditionalFormatting>
  <conditionalFormatting sqref="C63">
    <cfRule type="expression" priority="1000" dxfId="57" stopIfTrue="1">
      <formula>$C$63=""</formula>
    </cfRule>
  </conditionalFormatting>
  <conditionalFormatting sqref="E15:G15">
    <cfRule type="containsText" priority="982" dxfId="1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981" dxfId="1" operator="containsText" stopIfTrue="1" text="(INFORMAR AQUI O VALOR POR EXTENSO)">
      <formula>NOT(ISERROR(SEARCH("(INFORMAR AQUI O VALOR POR EXTENSO)",I13)))</formula>
    </cfRule>
  </conditionalFormatting>
  <conditionalFormatting sqref="J49:J50">
    <cfRule type="expression" priority="166" dxfId="0">
      <formula>J49&gt;N49</formula>
    </cfRule>
  </conditionalFormatting>
  <conditionalFormatting sqref="F25:G25 F33:G33 F27:G28 F36:G36 F46:G46 F49:G50">
    <cfRule type="expression" priority="162" dxfId="1" stopIfTrue="1">
      <formula>F25=""</formula>
    </cfRule>
  </conditionalFormatting>
  <conditionalFormatting sqref="I25 I33 I27:I28 I36 I46 I49:I50">
    <cfRule type="expression" priority="160" dxfId="1" stopIfTrue="1">
      <formula>I25=""</formula>
    </cfRule>
  </conditionalFormatting>
  <conditionalFormatting sqref="J25 J33 J27:J28 J36 J46">
    <cfRule type="expression" priority="161" dxfId="0">
      <formula>J25&gt;N25</formula>
    </cfRule>
  </conditionalFormatting>
  <conditionalFormatting sqref="F23:G23">
    <cfRule type="expression" priority="159" dxfId="1" stopIfTrue="1">
      <formula>F23=""</formula>
    </cfRule>
  </conditionalFormatting>
  <conditionalFormatting sqref="I23">
    <cfRule type="expression" priority="157" dxfId="1" stopIfTrue="1">
      <formula>I23=""</formula>
    </cfRule>
  </conditionalFormatting>
  <conditionalFormatting sqref="J23">
    <cfRule type="expression" priority="158" dxfId="0">
      <formula>J23&gt;N23</formula>
    </cfRule>
  </conditionalFormatting>
  <conditionalFormatting sqref="F26:G26">
    <cfRule type="expression" priority="156" dxfId="1" stopIfTrue="1">
      <formula>F26=""</formula>
    </cfRule>
  </conditionalFormatting>
  <conditionalFormatting sqref="I26">
    <cfRule type="expression" priority="154" dxfId="1" stopIfTrue="1">
      <formula>I26=""</formula>
    </cfRule>
  </conditionalFormatting>
  <conditionalFormatting sqref="J26">
    <cfRule type="expression" priority="155" dxfId="0">
      <formula>J26&gt;N26</formula>
    </cfRule>
  </conditionalFormatting>
  <conditionalFormatting sqref="F35:G35">
    <cfRule type="expression" priority="150" dxfId="1" stopIfTrue="1">
      <formula>F35=""</formula>
    </cfRule>
  </conditionalFormatting>
  <conditionalFormatting sqref="I35">
    <cfRule type="expression" priority="148" dxfId="1" stopIfTrue="1">
      <formula>I35=""</formula>
    </cfRule>
  </conditionalFormatting>
  <conditionalFormatting sqref="J35">
    <cfRule type="expression" priority="149" dxfId="0">
      <formula>J35&gt;N35</formula>
    </cfRule>
  </conditionalFormatting>
  <conditionalFormatting sqref="F37:G37">
    <cfRule type="expression" priority="147" dxfId="1" stopIfTrue="1">
      <formula>F37=""</formula>
    </cfRule>
  </conditionalFormatting>
  <conditionalFormatting sqref="I37">
    <cfRule type="expression" priority="145" dxfId="1" stopIfTrue="1">
      <formula>I37=""</formula>
    </cfRule>
  </conditionalFormatting>
  <conditionalFormatting sqref="J37">
    <cfRule type="expression" priority="146" dxfId="0">
      <formula>J37&gt;N37</formula>
    </cfRule>
  </conditionalFormatting>
  <conditionalFormatting sqref="F38:G38">
    <cfRule type="expression" priority="144" dxfId="1" stopIfTrue="1">
      <formula>F38=""</formula>
    </cfRule>
  </conditionalFormatting>
  <conditionalFormatting sqref="I38">
    <cfRule type="expression" priority="142" dxfId="1" stopIfTrue="1">
      <formula>I38=""</formula>
    </cfRule>
  </conditionalFormatting>
  <conditionalFormatting sqref="J38">
    <cfRule type="expression" priority="143" dxfId="0">
      <formula>J38&gt;N38</formula>
    </cfRule>
  </conditionalFormatting>
  <conditionalFormatting sqref="F47:G47">
    <cfRule type="expression" priority="138" dxfId="1" stopIfTrue="1">
      <formula>F47=""</formula>
    </cfRule>
  </conditionalFormatting>
  <conditionalFormatting sqref="I47">
    <cfRule type="expression" priority="136" dxfId="1" stopIfTrue="1">
      <formula>I47=""</formula>
    </cfRule>
  </conditionalFormatting>
  <conditionalFormatting sqref="J47">
    <cfRule type="expression" priority="137" dxfId="0">
      <formula>J47&gt;N47</formula>
    </cfRule>
  </conditionalFormatting>
  <conditionalFormatting sqref="F48:G48">
    <cfRule type="expression" priority="135" dxfId="1" stopIfTrue="1">
      <formula>F48=""</formula>
    </cfRule>
  </conditionalFormatting>
  <conditionalFormatting sqref="I48">
    <cfRule type="expression" priority="133" dxfId="1" stopIfTrue="1">
      <formula>I48=""</formula>
    </cfRule>
  </conditionalFormatting>
  <conditionalFormatting sqref="J48">
    <cfRule type="expression" priority="134" dxfId="0">
      <formula>J48&gt;N48</formula>
    </cfRule>
  </conditionalFormatting>
  <conditionalFormatting sqref="F24:G24">
    <cfRule type="expression" priority="30" dxfId="1" stopIfTrue="1">
      <formula>F24=""</formula>
    </cfRule>
  </conditionalFormatting>
  <conditionalFormatting sqref="I24">
    <cfRule type="expression" priority="28" dxfId="1" stopIfTrue="1">
      <formula>I24=""</formula>
    </cfRule>
  </conditionalFormatting>
  <conditionalFormatting sqref="J24">
    <cfRule type="expression" priority="29" dxfId="0">
      <formula>J24&gt;N24</formula>
    </cfRule>
  </conditionalFormatting>
  <conditionalFormatting sqref="F30:G30">
    <cfRule type="expression" priority="27" dxfId="1" stopIfTrue="1">
      <formula>F30=""</formula>
    </cfRule>
  </conditionalFormatting>
  <conditionalFormatting sqref="I30">
    <cfRule type="expression" priority="25" dxfId="1" stopIfTrue="1">
      <formula>I30=""</formula>
    </cfRule>
  </conditionalFormatting>
  <conditionalFormatting sqref="J30">
    <cfRule type="expression" priority="26" dxfId="0">
      <formula>J30&gt;N30</formula>
    </cfRule>
  </conditionalFormatting>
  <conditionalFormatting sqref="F31:G31">
    <cfRule type="expression" priority="24" dxfId="1" stopIfTrue="1">
      <formula>F31=""</formula>
    </cfRule>
  </conditionalFormatting>
  <conditionalFormatting sqref="I31">
    <cfRule type="expression" priority="22" dxfId="1" stopIfTrue="1">
      <formula>I31=""</formula>
    </cfRule>
  </conditionalFormatting>
  <conditionalFormatting sqref="J31">
    <cfRule type="expression" priority="23" dxfId="0">
      <formula>J31&gt;N31</formula>
    </cfRule>
  </conditionalFormatting>
  <conditionalFormatting sqref="F39:G39">
    <cfRule type="expression" priority="21" dxfId="1" stopIfTrue="1">
      <formula>F39=""</formula>
    </cfRule>
  </conditionalFormatting>
  <conditionalFormatting sqref="I39">
    <cfRule type="expression" priority="19" dxfId="1" stopIfTrue="1">
      <formula>I39=""</formula>
    </cfRule>
  </conditionalFormatting>
  <conditionalFormatting sqref="J39">
    <cfRule type="expression" priority="20" dxfId="0">
      <formula>J39&gt;N39</formula>
    </cfRule>
  </conditionalFormatting>
  <conditionalFormatting sqref="F40:G40">
    <cfRule type="expression" priority="18" dxfId="1" stopIfTrue="1">
      <formula>F40=""</formula>
    </cfRule>
  </conditionalFormatting>
  <conditionalFormatting sqref="I40">
    <cfRule type="expression" priority="16" dxfId="1" stopIfTrue="1">
      <formula>I40=""</formula>
    </cfRule>
  </conditionalFormatting>
  <conditionalFormatting sqref="J40">
    <cfRule type="expression" priority="17" dxfId="0">
      <formula>J40&gt;N40</formula>
    </cfRule>
  </conditionalFormatting>
  <conditionalFormatting sqref="F41:G41">
    <cfRule type="expression" priority="15" dxfId="1" stopIfTrue="1">
      <formula>F41=""</formula>
    </cfRule>
  </conditionalFormatting>
  <conditionalFormatting sqref="I41">
    <cfRule type="expression" priority="13" dxfId="1" stopIfTrue="1">
      <formula>I41=""</formula>
    </cfRule>
  </conditionalFormatting>
  <conditionalFormatting sqref="J41">
    <cfRule type="expression" priority="14" dxfId="0">
      <formula>J41&gt;N41</formula>
    </cfRule>
  </conditionalFormatting>
  <conditionalFormatting sqref="F42:G42">
    <cfRule type="expression" priority="12" dxfId="1" stopIfTrue="1">
      <formula>F42=""</formula>
    </cfRule>
  </conditionalFormatting>
  <conditionalFormatting sqref="I42">
    <cfRule type="expression" priority="10" dxfId="1" stopIfTrue="1">
      <formula>I42=""</formula>
    </cfRule>
  </conditionalFormatting>
  <conditionalFormatting sqref="J42">
    <cfRule type="expression" priority="11" dxfId="0">
      <formula>J42&gt;N42</formula>
    </cfRule>
  </conditionalFormatting>
  <conditionalFormatting sqref="F43:G43">
    <cfRule type="expression" priority="9" dxfId="1" stopIfTrue="1">
      <formula>F43=""</formula>
    </cfRule>
  </conditionalFormatting>
  <conditionalFormatting sqref="I43">
    <cfRule type="expression" priority="7" dxfId="1" stopIfTrue="1">
      <formula>I43=""</formula>
    </cfRule>
  </conditionalFormatting>
  <conditionalFormatting sqref="J43">
    <cfRule type="expression" priority="8" dxfId="0">
      <formula>J43&gt;N43</formula>
    </cfRule>
  </conditionalFormatting>
  <conditionalFormatting sqref="F44:G44">
    <cfRule type="expression" priority="6" dxfId="1" stopIfTrue="1">
      <formula>F44=""</formula>
    </cfRule>
  </conditionalFormatting>
  <conditionalFormatting sqref="I44">
    <cfRule type="expression" priority="4" dxfId="1" stopIfTrue="1">
      <formula>I44=""</formula>
    </cfRule>
  </conditionalFormatting>
  <conditionalFormatting sqref="J44">
    <cfRule type="expression" priority="5" dxfId="0">
      <formula>J44&gt;N44</formula>
    </cfRule>
  </conditionalFormatting>
  <conditionalFormatting sqref="F52:G52">
    <cfRule type="expression" priority="3" dxfId="1" stopIfTrue="1">
      <formula>F52=""</formula>
    </cfRule>
  </conditionalFormatting>
  <conditionalFormatting sqref="I52">
    <cfRule type="expression" priority="1" dxfId="1" stopIfTrue="1">
      <formula>I52=""</formula>
    </cfRule>
  </conditionalFormatting>
  <conditionalFormatting sqref="J52">
    <cfRule type="expression" priority="2" dxfId="0">
      <formula>J52&gt;N52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  <ignoredErrors>
    <ignoredError sqref="E15 I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Silvia Mello Alves</cp:lastModifiedBy>
  <cp:lastPrinted>2018-03-07T14:17:45Z</cp:lastPrinted>
  <dcterms:created xsi:type="dcterms:W3CDTF">2018-03-07T14:23:23Z</dcterms:created>
  <dcterms:modified xsi:type="dcterms:W3CDTF">2019-08-15T12:00:44Z</dcterms:modified>
  <cp:category/>
  <cp:version/>
  <cp:contentType/>
  <cp:contentStatus/>
</cp:coreProperties>
</file>