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  <sheet name="Plan1" sheetId="2" r:id="rId2"/>
  </sheets>
  <definedNames>
    <definedName name="_xlfn.IFERROR" hidden="1">#NAME?</definedName>
    <definedName name="_xlnm.Print_Area" localSheetId="0">'ModeloPlanilhaObras'!$A$1:$L$147</definedName>
  </definedNames>
  <calcPr fullCalcOnLoad="1"/>
</workbook>
</file>

<file path=xl/sharedStrings.xml><?xml version="1.0" encoding="utf-8"?>
<sst xmlns="http://schemas.openxmlformats.org/spreadsheetml/2006/main" count="665" uniqueCount="236">
  <si>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</si>
  <si>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</si>
  <si>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</si>
  <si>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</si>
  <si>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</si>
  <si>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</si>
  <si>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</si>
  <si>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</si>
  <si>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</si>
  <si>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</si>
  <si>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</si>
  <si>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</si>
  <si>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</si>
  <si>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</si>
  <si>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</si>
  <si>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</si>
  <si>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</si>
  <si>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</si>
  <si>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</si>
  <si>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</si>
  <si>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</si>
  <si>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</si>
  <si>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</si>
  <si>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</si>
  <si>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</si>
  <si>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</si>
  <si>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</si>
  <si>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</si>
  <si>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</si>
  <si>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</si>
  <si>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</si>
  <si>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</si>
  <si>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</si>
  <si>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</si>
  <si>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</si>
  <si>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</t>
  </si>
  <si>
    <t>1.2</t>
  </si>
  <si>
    <t>M2</t>
  </si>
  <si>
    <t>1.3</t>
  </si>
  <si>
    <t>1.4</t>
  </si>
  <si>
    <t>SERVIÇOS PRELIMINARES</t>
  </si>
  <si>
    <t>2.1</t>
  </si>
  <si>
    <t>MES</t>
  </si>
  <si>
    <t>2.2</t>
  </si>
  <si>
    <t>2.3</t>
  </si>
  <si>
    <t>PROPONENTE:</t>
  </si>
  <si>
    <t>Contratação de empresa de engenharia para construção de ponte em concreto armado na Estrada Saí sobre o Rio Cubatão</t>
  </si>
  <si>
    <t>ADMINISTRAÇÃO LOCAL</t>
  </si>
  <si>
    <t>ENGENHEIRO CIVIL DE OBRA PLENO</t>
  </si>
  <si>
    <t>H</t>
  </si>
  <si>
    <t>MESTRE DE OBRAS</t>
  </si>
  <si>
    <t>LOCACAO DE CONTAINER 2,30 X 6,00 M, ALT. 2,50 M, COM 1 SANITARIO, PARA ESCRITORIO,COMPLETO, SEM DIVISORIAS INTERNAS</t>
  </si>
  <si>
    <t>TRANSPORTE COMERCIAL COM CAMINHAO CARROCERIA 9 T, RODOVIA PAVIMENTADA</t>
  </si>
  <si>
    <t>M3XKM</t>
  </si>
  <si>
    <t>1.5</t>
  </si>
  <si>
    <t>CARGA, MANOBRAS E DESCARGA DE CONTAINER, COM GUINDAUTO (COMPOSIÇÃO SINAPI 72895 AGO/2017)</t>
  </si>
  <si>
    <t>LOCACAO DA OBRA, COM USO DE EQUIPAMENTOS TOPOGRAFICOS, INCLUSIVE NIVEL ADOR</t>
  </si>
  <si>
    <t>PLACA DE OBRA EM CHAPA DE ACO GALVANIZADO</t>
  </si>
  <si>
    <t>SINALIZACAO DE TRANSITO - NOTURNA</t>
  </si>
  <si>
    <t>2.4</t>
  </si>
  <si>
    <t>ISOLAMENTO DE OBRA COM TELA PLASTICA LARANJA COM E ESTRUTURA DE MADEIRA PONTALETEADA, ALTURA 1,20M(COMPOSIÇÃO SINAPI 85424 AGO/2017</t>
  </si>
  <si>
    <t>2.5</t>
  </si>
  <si>
    <t>TAPUME DE CHAPA DE MADEIRA COMPENSADA, E= 6MM, COM PINTURA A CAL E REA PROVEITAMENTO DE 2X</t>
  </si>
  <si>
    <t>2.6</t>
  </si>
  <si>
    <t>ENTRADA PROVISORIA DE ENERGIA ELETRICA AEREA TRIFASICA 40A EM POSTE MA DEIRA</t>
  </si>
  <si>
    <t>2.7</t>
  </si>
  <si>
    <t>EXECUÇÃO DE DEPÓSITO EM CANTEIRO DE OBRA EM CHAPA DE MADEIRA COMPENSAD A, NÃO INCLUSO MOBILIÁRIO. AF_04/2016</t>
  </si>
  <si>
    <t>DEMOLIÇÃO</t>
  </si>
  <si>
    <t>3.1</t>
  </si>
  <si>
    <t>CARREGAMENTO DE ESTRUTURAS DIVERSAS DEMOLIDAS COM ESCAVADEIRA HIDRAULICA INCLUSIVE CARGA EM CAMINHÃO BASCULANTE DE 10M3</t>
  </si>
  <si>
    <t>M3</t>
  </si>
  <si>
    <t>3.2</t>
  </si>
  <si>
    <t>TRANSPORTE COM CAMINHÃO BASCULANTE 10 M3 DE MASSA ASFALTICA PARA PAVIM ENTAÇÃO URBANA</t>
  </si>
  <si>
    <t>3.3</t>
  </si>
  <si>
    <t>DEMOLICAO CONCRETO ARMADO COM MARTELETE (PILAR / VIGA / LAJE) - INCL EMPILHAMENTO LATERAL NO CANTEIRO (COMPOSIÇÃO SINAPI 84152 AGO/2017)</t>
  </si>
  <si>
    <t>3.4</t>
  </si>
  <si>
    <t>DEMOLIÇÃO MANUAL DE CONSTRUÇÕES PROVISÓRIAS DE MADEIRA - SEM REAPROVEITAMENTO</t>
  </si>
  <si>
    <t>M²</t>
  </si>
  <si>
    <t>MOVIMENTAÇÃO DE TERRA</t>
  </si>
  <si>
    <t>4.1</t>
  </si>
  <si>
    <t>4.2</t>
  </si>
  <si>
    <t>ESCAVACAO MECANICA PARA ACERTO DE TALUDES, EM MATERIAL DE 1A CATEGORIA , COM ESCAVADEIRA HIDRAULICA</t>
  </si>
  <si>
    <t>INFRAESTRUTURA</t>
  </si>
  <si>
    <t>5.1</t>
  </si>
  <si>
    <t>ESTACA METÁLICA TIPO TRILHO TR-45, COMPRIMENTO TOTAL CRAVADO ACIMA DE 5M ATÉ 12M, BATE-ESTACAS PORGRAVIDADE SOBRE ROLOS (EXCLUSIVE MOBILIZAÇÃO E DESMOBILIZAÇÃO). (COMPOSIÇÃO SINAPI 89202 AGO/2017)</t>
  </si>
  <si>
    <t>5.2</t>
  </si>
  <si>
    <t>MOBILIZACAO E INSTALACAO DE 01 EQUIPAMENTO DE SONDAGEM, DISTANCIA ACI MA DE 20KM</t>
  </si>
  <si>
    <t>5.3</t>
  </si>
  <si>
    <t>FORMA TABUA P/CONCRETO EM FUNDACAO S/REAPROVEITAMENTO</t>
  </si>
  <si>
    <t>5.4</t>
  </si>
  <si>
    <t>LASTRO DE CONCRETO MAGRO, APLICADO EM BLOCOS DE COROAMENTO OU SAPATAS. AF_08/2017</t>
  </si>
  <si>
    <t>5.5</t>
  </si>
  <si>
    <t>CONCRETAGEM COM CONCRETO USINADO BOMBEÁVEL, FCK 30 MPA, LANÇADO COM BOMBA LANÇA - LANÇAMENTO, ADENSAMENTO E ACABAMENTO. (SINAPI 90857U ABR/2017)</t>
  </si>
  <si>
    <t>5.6</t>
  </si>
  <si>
    <t>ARMAÇÃO DE BLOCO, VIGA BALDRAME OU SAPATA UTILIZANDO AÇO CA-50 DE 12,5 MM - MONTAGEM. AF_06/2017</t>
  </si>
  <si>
    <t>KG</t>
  </si>
  <si>
    <t>5.7</t>
  </si>
  <si>
    <t>ARMAÇÃO DE BLOCO, VIGA BALDRAME OU SAPATA UTILIZANDO AÇO CA-50 DE 20 M M - MONTAGEM. AF_06/2017</t>
  </si>
  <si>
    <t>5.8</t>
  </si>
  <si>
    <t>ESGOTAMENTO COM MOTO-BOMBA AUTOESCOVANTE (FUNDAÇÃO PONTE SAÍ)</t>
  </si>
  <si>
    <t>MESOESTRUTUTRA</t>
  </si>
  <si>
    <t>6.1</t>
  </si>
  <si>
    <t>PILARES</t>
  </si>
  <si>
    <t>6.1.1</t>
  </si>
  <si>
    <t>6.1.2</t>
  </si>
  <si>
    <t>ARMAÇÃO DE PILAR OU VIGA DE UMA ESTRUTURA CONVENCIONAL DE CONCRETO ARM ADO EM UMA EDIFICAÇÃO TÉRREA OU SOBRADO UTILIZANDO AÇO CA-50 DE 6,3 MM- MONTAGEM. AF_12/2015</t>
  </si>
  <si>
    <t>6.1.3</t>
  </si>
  <si>
    <t>ARMAÇÃO DE PILAR OU VIGA DE UMA ESTRUTURA CONVENCIONAL DE CONCRETO ARM ADO EM UMA EDIFICAÇÃO TÉRREA OU SOBRADO UTILIZANDO AÇO CA-50 DE 8,0 MM- MONTAGEM. AF_12/2015</t>
  </si>
  <si>
    <t>6.1.4</t>
  </si>
  <si>
    <t>ARMAÇÃO DE PILAR OU VIGA DE UMA ESTRUTURA CONVENCIONAL DE CONCRETO ARM ADO EM UMA EDIFICAÇÃO TÉRREA OU SOBRADO UTILIZANDO AÇO CA-50 DE 16,0 MM - MONTAGEM. AF_12/2015</t>
  </si>
  <si>
    <t>6.1.5</t>
  </si>
  <si>
    <t>MONTAGEM E DESMONTAGEM DE FÔRMA DE PILARES RETANGULARES E ESTRUTURAS S IMILARES COM ÁREA MÉDIA DAS SEÇÕES MAIOR QUE 0,25 M², PÉ-DIREITO SIMPLES, EM CHAPA DE MADEIRA COMPENSADA RESINADA, 2 UTILIZAÇÕES. AF_12/2015</t>
  </si>
  <si>
    <t>6.2</t>
  </si>
  <si>
    <t>Travessas</t>
  </si>
  <si>
    <t>6.2.1</t>
  </si>
  <si>
    <t>6.2.2</t>
  </si>
  <si>
    <t>6.2.3</t>
  </si>
  <si>
    <t>6.2.4</t>
  </si>
  <si>
    <t>ARMAÇÃO DE PILAR OU VIGA DE UMA ESTRUTURA CONVENCIONAL DE CONCRETO ARM ADO EM UMA EDIFICAÇÃO TÉRREA OU SOBRADO UTILIZANDO AÇO CA-50 DE 12,5 MM - MONTAGEM. AF_12/2015</t>
  </si>
  <si>
    <t>6.2.5</t>
  </si>
  <si>
    <t>ARMAÇÃO DE PILAR OU VIGA DE UMA ESTRUTURA CONVENCIONAL DE CONCRETO ARM ADO EM UMA EDIFICAÇÃO TÉRREA OU SOBRADO UTILIZANDO AÇO CA-50 DE 20,0 MM - MONTAGEM. AF_12/2015</t>
  </si>
  <si>
    <t>6.2.6</t>
  </si>
  <si>
    <t>MONTAGEM E DESMONTAGEM DE FÔRMA DE VIGA, ESCORAMENTO COM GARFO DE MADE IRA, PÉ-DIREITO SIMPLES, EM CHAPA DE MADEIRA RESINADA, 2 UTILIZAÇÕES.AF_12/2015</t>
  </si>
  <si>
    <t>6.3</t>
  </si>
  <si>
    <t>CORTINAS</t>
  </si>
  <si>
    <t>6.3.1</t>
  </si>
  <si>
    <t>6.3.2</t>
  </si>
  <si>
    <t>6.3.3</t>
  </si>
  <si>
    <t>ARMAÇÃO DE PILAR OU VIGA DE UMA ESTRUTURA CONVENCIONAL DE CONCRETO ARM ADO EM UMA EDIFICAÇÃO TÉRREA OU SOBRADO UTILIZANDO AÇO CA-50 DE 10,0 MM - MONTAGEM. AF_12/2015</t>
  </si>
  <si>
    <t>6.3.4</t>
  </si>
  <si>
    <t>6.3.5</t>
  </si>
  <si>
    <t>SUPERESTRUTURA</t>
  </si>
  <si>
    <t>7.1</t>
  </si>
  <si>
    <t>LONGARINAS (VIGAS PRINCIPAIS V1´S)</t>
  </si>
  <si>
    <t>7.1.1</t>
  </si>
  <si>
    <t>7.1.2</t>
  </si>
  <si>
    <t>ARMAÇÃO DE PILAR OU VIGA DE UMA ESTRUTURA CONVENCIONAL DE CONCRETO ARMADO EM UM EDIFÍCIO DE MÚLTIPLOS PAVIMENTOS UTILIZANDO AÇO CA-50 DE 6,3 MM - MONTAGEM. AF_12/2015</t>
  </si>
  <si>
    <t>7.1.3</t>
  </si>
  <si>
    <t>ARMAÇÃO DE PILAR OU VIGA DE UMA ESTRUTURA CONVENCIONAL DE CONCRETO ARMADO EM UMA EDIFICAÇÃO TÉRREA OU SOBRADO UTILIZANDO AÇO CA-50 DE 8,0 MM- MONTAGEM. AF_12/2015</t>
  </si>
  <si>
    <t>7.1.4</t>
  </si>
  <si>
    <t>ARMAÇÃO DE PILAR OU VIGA DE UMA ESTRUTURA CONVENCIONAL DE CONCRETO ARMADO EM UMA EDIFICAÇÃO TÉRREA OU SOBRADO UTILIZANDO AÇO CA-50 DE 10,0 MM - MONTAGEM. AF_12/2015</t>
  </si>
  <si>
    <t>7.1.5</t>
  </si>
  <si>
    <t>ARMAÇÃO DE PILAR OU VIGA DE UMA ESTRUTURA CONVENCIONAL DE CONCRETO ARMADO EM UM EDIFÍCIO DE MÚLTIPLOS PAVIMENTOS UTILIZANDO AÇO CA-50 DE 12,5 MM - MONTAGEM. AF_12/2015</t>
  </si>
  <si>
    <t>7.1.6</t>
  </si>
  <si>
    <t>ARMAÇÃO DE PILAR OU VIGA DE UMA ESTRUTURA CONVENCIONAL DE CONCRETO ARMADO EM UMA EDIFICAÇÃO TÉRREA OU SOBRADO UTILIZANDO AÇO CA-50 DE 16,0 MM - MONTAGEM. AF_12/2015</t>
  </si>
  <si>
    <t>7.1.7</t>
  </si>
  <si>
    <t>ARMAÇÃO DE PILAR OU VIGA DE UMA ESTRUTURA CONVENCIONAL DE CONCRETO ARMADO EM UM EDIFÍCIO DE MÚLTIPLOS PAVIMENTOS UTILIZANDO AÇO CA-50 DE 20,0 MM - MONTAGEM. AF_12/2015</t>
  </si>
  <si>
    <t>7.1.8</t>
  </si>
  <si>
    <t>7.1.9</t>
  </si>
  <si>
    <t>IÇAMENTO E MANOBRA DE ESTRUTURA CONCRETO ARMADO COM GUINDASTE HIDRÁULICO AUTOPROPELIDO, COM LANÇA TELESCÓPICA 40 M, CAPACIDADE MÁXIMA 60 T, POTÊNCIA 260 KW - CHP DIURNO. AF_03/2016</t>
  </si>
  <si>
    <t>7.2</t>
  </si>
  <si>
    <t>APARELHO DE APOIO</t>
  </si>
  <si>
    <t>7.2.1</t>
  </si>
  <si>
    <t>APARELHO APOIO NEOPRENE FRETADO</t>
  </si>
  <si>
    <t>DM3</t>
  </si>
  <si>
    <t>7.3</t>
  </si>
  <si>
    <t>Transversinas</t>
  </si>
  <si>
    <t>7.3.1</t>
  </si>
  <si>
    <t>7.3.2</t>
  </si>
  <si>
    <t>ARMAÇÃO DE PILAR OU VIGA DE UMA ESTRUTURA CONVENCIONAL DE CONCRETO ARM ADO EM UM EDIFÍCIO DE MÚLTIPLOS PAVIMENTOS UTILIZANDO AÇO CA-50 DE 8,0MM - MONTAGEM. AF_12/2015</t>
  </si>
  <si>
    <t>7.3.3</t>
  </si>
  <si>
    <t>ARMAÇÃO DE PILAR OU VIGA DE UMA ESTRUTURA CONVENCIONAL DE CONCRETO ARM ADO EM UM EDIFÍCIO DE MÚLTIPLOS PAVIMENTOS UTILIZANDO AÇO CA-50 DE 10,0 MM - MONTAGEM. AF_12/2015</t>
  </si>
  <si>
    <t>7.3.4</t>
  </si>
  <si>
    <t>ARMAÇÃO DE PILAR OU VIGA DE UMA ESTRUTURA CONVENCIONAL DE CONCRETO ARM ADO EM UM EDIFÍCIO DE MÚLTIPLOS PAVIMENTOS UTILIZANDO AÇO CA-50 DE 20,0 MM - MONTAGEM. AF_12/2015</t>
  </si>
  <si>
    <t>7.3.5</t>
  </si>
  <si>
    <t>ARMAÇÃO DE PILAR OU VIGA DE UMA ESTRUTURA CONVENCIONAL DE CONCRETO ARM ADO EM UM EDIFÍCIO DE MÚLTIPLOS PAVIMENTOS UTILIZANDO AÇO CA-50 DE 25,0 MM - MONTAGEM. AF_12/2015</t>
  </si>
  <si>
    <t>7.3.6</t>
  </si>
  <si>
    <t>7.4</t>
  </si>
  <si>
    <t>Pre-Laje</t>
  </si>
  <si>
    <t>7.4.1</t>
  </si>
  <si>
    <t>7.4.2</t>
  </si>
  <si>
    <t>ARMAÇÃO DE LAJE DE UMA ESTRUTURA CONVENCIONAL DE CONCRETO ARMADO EM UM A EDIFICAÇÃO TÉRREA OU SOBRADO UTILIZANDO AÇO CA-60 DE 5,0 MM - MONTAGEM. AF_12/2015</t>
  </si>
  <si>
    <t>7.4.3</t>
  </si>
  <si>
    <t>ARMAÇÃO DE LAJE DE UMA ESTRUTURA CONVENCIONAL DE CONCRETO ARMADO EM UM A EDIFICAÇÃO TÉRREA OU SOBRADO UTILIZANDO AÇO CA-50 DE 6,3 MM - MONTAGEM. AF_12/2015</t>
  </si>
  <si>
    <t>7.4.4</t>
  </si>
  <si>
    <t>TRELIÇA NERVURADA DE AÇO H16</t>
  </si>
  <si>
    <t>7.4.5</t>
  </si>
  <si>
    <t>MONTAGEM E DESMONTAGEM DE FÔRMA DE LAJE MACIÇA COM ÁREA MÉDIA MENOR OU IGUAL A 20 M², PÉ-DIREITO SIMPLES, EM CHAPA DE MADEIRA COMPENSADA RESINADA, 2 UTILIZAÇÕES. AF_12/2015</t>
  </si>
  <si>
    <t>7.5</t>
  </si>
  <si>
    <t>LAJE</t>
  </si>
  <si>
    <t>7.5.1</t>
  </si>
  <si>
    <t>7.5.2</t>
  </si>
  <si>
    <t>ARMAÇÃO DE LAJE DE UMA ESTRUTURA CONVENCIONAL DE CONCRETO ARMADO EM UM EDIFÍCIO DE MÚLTIPLOS PAVIMENTOS UTILIZANDO AÇO CA-50 DE 10,0 MM - MONTAGEM. AF_12/2015</t>
  </si>
  <si>
    <t>7.5.3</t>
  </si>
  <si>
    <t>ARMAÇÃO DE LAJE DE UMA ESTRUTURA CONVENCIONAL DE CONCRETO ARMADO EM UM EDIFÍCIO DE MÚLTIPLOS PAVIMENTOS UTILIZANDO AÇO CA-50 DE 12,5 MM - MONTAGEM. AF_12/2015</t>
  </si>
  <si>
    <t>7.5.4</t>
  </si>
  <si>
    <t>ARMAÇÃO UTILIZANDO AÇO CA-25 DE 16,0 MM - MONTAGEM. AF_12/2015</t>
  </si>
  <si>
    <t>7.5.5</t>
  </si>
  <si>
    <t>TUBO PVC, SERIE NORMAL, ESGOTO PREDIAL, DN 100 MM, FORNECIDO E INSTALA DO EM PRUMADA DE ESGOTO SANITÁRIO OU VENTILAÇÃO. AF_12/2014</t>
  </si>
  <si>
    <t>7.5.6</t>
  </si>
  <si>
    <t>7.6</t>
  </si>
  <si>
    <t>GUARDA-CORPO E VIGA DE APOIO</t>
  </si>
  <si>
    <t>7.6.1</t>
  </si>
  <si>
    <t>7.6.2</t>
  </si>
  <si>
    <t>ARMAÇÃO DE PILAR OU VIGA DE UMA ESTRUTURA CONVENCIONAL DE CONCRETO ARM ADO EM UM EDIFÍCIO DE MÚLTIPLOS PAVIMENTOS UTILIZANDO AÇO CA-60 DE 5,0MM - MONTAGEM. AF_12/2015</t>
  </si>
  <si>
    <t>7.6.3</t>
  </si>
  <si>
    <t>7.6.4</t>
  </si>
  <si>
    <t>ELETRODUTO FLEXÍVEL CORRUGADO, PVC, DN 25 MM (3/4"), PARA CIRCUITOS TE RMINAIS, INSTALADO EM FORRO - FORNECIMENTO E INSTALAÇÃO. AF_12/2015</t>
  </si>
  <si>
    <t>7.6.5</t>
  </si>
  <si>
    <t>CAIXA RETANGULAR 4" X 2" BAIXA (0,30 M DO PISO), PVC, INSTALADA EM PAR EDE - FORNECIMENTO E INSTALAÇÃO. AF_12/2015</t>
  </si>
  <si>
    <t>7.6.6</t>
  </si>
  <si>
    <t>ESPELHO / PLACA CEGA 4" X 2", PARA INSTALACAO DE TOMADAS E INTERRUPTORES</t>
  </si>
  <si>
    <t>7.6.7</t>
  </si>
  <si>
    <t>7.7</t>
  </si>
  <si>
    <t>PASSEIO</t>
  </si>
  <si>
    <t>7.7.1</t>
  </si>
  <si>
    <t>7.7.2</t>
  </si>
  <si>
    <t>7.7.3</t>
  </si>
  <si>
    <t>7.7.4</t>
  </si>
  <si>
    <t>7.8</t>
  </si>
  <si>
    <t>Alas</t>
  </si>
  <si>
    <t>7.8.1</t>
  </si>
  <si>
    <t>7.8.2</t>
  </si>
  <si>
    <t>ARMAÇÃO DE PILAR OU VIGA DE UMA ESTRUTURA CONVENCIONAL DE CONCRETO ARM ADO EM UM EDIFÍCIO DE MÚLTIPLOS PAVIMENTOS UTILIZANDO AÇO CA-50 DE 6,3MM - MONTAGEM. AF_12/2015</t>
  </si>
  <si>
    <t>7.8.3</t>
  </si>
  <si>
    <t>7.8.4</t>
  </si>
  <si>
    <t>ARMAÇÃO DE PILAR OU VIGA DE UMA ESTRUTURA CONVENCIONAL DE CONCRETO ARM ADO EM UM EDIFÍCIO DE MÚLTIPLOS PAVIMENTOS UTILIZANDO AÇO CA-50 DE 16,0 MM - MONTAGEM. AF_12/2015</t>
  </si>
  <si>
    <t>7.8.5</t>
  </si>
  <si>
    <t>7.9</t>
  </si>
  <si>
    <t>LAJE DE APROXIMAÇÃO</t>
  </si>
  <si>
    <t>7.9.1</t>
  </si>
  <si>
    <t>7.9.2</t>
  </si>
  <si>
    <t>ARMAÇÃO DE LAJE DE UMA ESTRUTURA CONVENCIONAL DE CONCRETO ARMADO EM UM EDIFÍCIO DE MÚLTIPLOS PAVIMENTOS UTILIZANDO AÇO CA-50 DE 8,0 MM - MONTAGEM. AF_12/2015</t>
  </si>
  <si>
    <t>7.9.3</t>
  </si>
  <si>
    <t>7.9.4</t>
  </si>
  <si>
    <t>ARMAÇÃO DE LAJE DE UMA ESTRUTURA CONVENCIONAL DE CONCRETO ARMADO EM UM EDIFÍCIO DE MÚLTIPLOS PAVIMENTOS UTILIZANDO AÇO CA-50 DE 16,0 MM - MONTAGEM. AF_12/2015</t>
  </si>
  <si>
    <t>7.9.5</t>
  </si>
  <si>
    <t>SERVIÇOS FINAIS</t>
  </si>
  <si>
    <t>8.1</t>
  </si>
  <si>
    <t>FORNECIMENTO E LANÇAMENTO DE PEDRA DE MÃO COM PÁ CARREGADEIRA - (COMPOSIÇÃP SINAPI 6454 E 74010/001 MAIO/2017)</t>
  </si>
  <si>
    <t>8.2</t>
  </si>
  <si>
    <t>CARGA, MANOBRAS E DESCARGA DE AREIA, BRITA, PEDRA DE MÃO E SOLOS COM CAMINHÃO BASCULANTE 6 M3 (DESCARGA LIVRE)</t>
  </si>
  <si>
    <t>8.3</t>
  </si>
  <si>
    <t>BASE PARA PAVIMENTAÇÃO COM BRITA GRADUADA, INCLUSIVE COMPACTAÇÃO (COMPOSIÇÃO SINAPI 73710 E 79472 AGO/2017)</t>
  </si>
  <si>
    <t>8.4</t>
  </si>
  <si>
    <t>TOMADA DE PREÇOS: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</si>
</sst>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6" borderId="23" xfId="0" applyNumberFormat="1" applyFont="1" applyFill="1" applyBorder="1" applyAlignment="1" applyProtection="1">
      <alignment vertical="center" wrapText="1"/>
      <protection/>
    </xf>
    <xf numFmtId="0" fontId="5" fillId="36" borderId="23" xfId="0" applyNumberFormat="1" applyFont="1" applyFill="1" applyBorder="1" applyAlignment="1" applyProtection="1">
      <alignment horizontal="center" vertical="center"/>
      <protection/>
    </xf>
    <xf numFmtId="4" fontId="5" fillId="36" borderId="23" xfId="0" applyNumberFormat="1" applyFont="1" applyFill="1" applyBorder="1" applyAlignment="1" applyProtection="1">
      <alignment horizontal="center" vertical="center"/>
      <protection/>
    </xf>
    <xf numFmtId="4" fontId="5" fillId="36" borderId="23" xfId="50" applyNumberFormat="1" applyFont="1" applyFill="1" applyBorder="1" applyAlignment="1" applyProtection="1">
      <alignment horizontal="center" vertical="center"/>
      <protection/>
    </xf>
    <xf numFmtId="4" fontId="5" fillId="36" borderId="24" xfId="0" applyNumberFormat="1" applyFont="1" applyFill="1" applyBorder="1" applyAlignment="1" applyProtection="1">
      <alignment horizontal="center" vertical="center"/>
      <protection/>
    </xf>
    <xf numFmtId="0" fontId="5" fillId="37" borderId="25" xfId="0" applyNumberFormat="1" applyFont="1" applyFill="1" applyBorder="1" applyAlignment="1" applyProtection="1">
      <alignment vertical="center" wrapText="1"/>
      <protection/>
    </xf>
    <xf numFmtId="0" fontId="5" fillId="37" borderId="25" xfId="0" applyNumberFormat="1" applyFont="1" applyFill="1" applyBorder="1" applyAlignment="1" applyProtection="1">
      <alignment horizontal="center" vertical="center" wrapText="1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 locked="0"/>
    </xf>
    <xf numFmtId="10" fontId="5" fillId="37" borderId="25" xfId="50" applyNumberFormat="1" applyFont="1" applyFill="1" applyBorder="1" applyAlignment="1" applyProtection="1">
      <alignment horizontal="center" vertical="center"/>
      <protection locked="0"/>
    </xf>
    <xf numFmtId="0" fontId="44" fillId="0" borderId="26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4" fontId="44" fillId="0" borderId="27" xfId="0" applyNumberFormat="1" applyFont="1" applyBorder="1" applyAlignment="1">
      <alignment vertical="center" wrapText="1"/>
    </xf>
    <xf numFmtId="0" fontId="4" fillId="35" borderId="29" xfId="0" applyNumberFormat="1" applyFont="1" applyFill="1" applyBorder="1" applyAlignment="1" applyProtection="1">
      <alignment horizontal="center" vertical="center"/>
      <protection/>
    </xf>
    <xf numFmtId="0" fontId="4" fillId="38" borderId="29" xfId="0" applyNumberFormat="1" applyFont="1" applyFill="1" applyBorder="1" applyAlignment="1" applyProtection="1">
      <alignment vertical="center"/>
      <protection/>
    </xf>
    <xf numFmtId="0" fontId="5" fillId="37" borderId="30" xfId="0" applyNumberFormat="1" applyFont="1" applyFill="1" applyBorder="1" applyAlignment="1" applyProtection="1">
      <alignment vertical="center" wrapText="1"/>
      <protection/>
    </xf>
    <xf numFmtId="0" fontId="5" fillId="37" borderId="30" xfId="0" applyNumberFormat="1" applyFont="1" applyFill="1" applyBorder="1" applyAlignment="1" applyProtection="1">
      <alignment horizontal="center" vertical="center" wrapText="1"/>
      <protection/>
    </xf>
    <xf numFmtId="4" fontId="5" fillId="37" borderId="30" xfId="0" applyNumberFormat="1" applyFont="1" applyFill="1" applyBorder="1" applyAlignment="1" applyProtection="1">
      <alignment horizontal="center" vertical="center"/>
      <protection/>
    </xf>
    <xf numFmtId="4" fontId="5" fillId="37" borderId="30" xfId="0" applyNumberFormat="1" applyFont="1" applyFill="1" applyBorder="1" applyAlignment="1" applyProtection="1">
      <alignment horizontal="center" vertical="center"/>
      <protection locked="0"/>
    </xf>
    <xf numFmtId="10" fontId="5" fillId="37" borderId="30" xfId="50" applyNumberFormat="1" applyFont="1" applyFill="1" applyBorder="1" applyAlignment="1" applyProtection="1">
      <alignment horizontal="center" vertical="center"/>
      <protection locked="0"/>
    </xf>
    <xf numFmtId="0" fontId="4" fillId="36" borderId="31" xfId="0" applyNumberFormat="1" applyFont="1" applyFill="1" applyBorder="1" applyAlignment="1" applyProtection="1">
      <alignment horizontal="left" vertical="center"/>
      <protection/>
    </xf>
    <xf numFmtId="0" fontId="5" fillId="37" borderId="30" xfId="0" applyNumberFormat="1" applyFont="1" applyFill="1" applyBorder="1" applyAlignment="1" applyProtection="1">
      <alignment horizontal="left" vertical="center" wrapText="1"/>
      <protection/>
    </xf>
    <xf numFmtId="0" fontId="5" fillId="37" borderId="25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5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 wrapText="1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166" fontId="4" fillId="0" borderId="25" xfId="46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3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4" fillId="38" borderId="20" xfId="0" applyNumberFormat="1" applyFont="1" applyFill="1" applyBorder="1" applyAlignment="1" applyProtection="1">
      <alignment horizontal="center" vertical="center"/>
      <protection/>
    </xf>
    <xf numFmtId="0" fontId="4" fillId="38" borderId="12" xfId="0" applyNumberFormat="1" applyFont="1" applyFill="1" applyBorder="1" applyAlignment="1" applyProtection="1">
      <alignment horizontal="center" vertical="center"/>
      <protection/>
    </xf>
    <xf numFmtId="0" fontId="4" fillId="35" borderId="32" xfId="0" applyNumberFormat="1" applyFont="1" applyFill="1" applyBorder="1" applyAlignment="1" applyProtection="1">
      <alignment horizontal="center" vertical="center" wrapText="1"/>
      <protection/>
    </xf>
    <xf numFmtId="0" fontId="4" fillId="35" borderId="33" xfId="0" applyNumberFormat="1" applyFont="1" applyFill="1" applyBorder="1" applyAlignment="1" applyProtection="1">
      <alignment horizontal="center" vertical="center" wrapText="1"/>
      <protection/>
    </xf>
    <xf numFmtId="0" fontId="2" fillId="39" borderId="25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N167"/>
  <sheetViews>
    <sheetView tabSelected="1" zoomScaleSheetLayoutView="100" zoomScalePageLayoutView="0" workbookViewId="0" topLeftCell="A127">
      <selection activeCell="C29" sqref="C29"/>
    </sheetView>
  </sheetViews>
  <sheetFormatPr defaultColWidth="9.140625" defaultRowHeight="12.75"/>
  <cols>
    <col min="1" max="1" width="2.421875" style="1" customWidth="1"/>
    <col min="2" max="2" width="23.8515625" style="1" customWidth="1"/>
    <col min="3" max="3" width="53.8515625" style="2" customWidth="1"/>
    <col min="4" max="4" width="11.8515625" style="1" customWidth="1"/>
    <col min="5" max="7" width="10.7109375" style="1" customWidth="1"/>
    <col min="8" max="8" width="12.140625" style="1" bestFit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9.140625" style="3" customWidth="1"/>
    <col min="14" max="14" width="32.8515625" style="3" hidden="1" customWidth="1"/>
    <col min="15" max="16384" width="9.140625" style="3" customWidth="1"/>
  </cols>
  <sheetData>
    <row r="1" spans="2:11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7.25" customHeight="1">
      <c r="B3" s="70" t="s">
        <v>235</v>
      </c>
      <c r="C3" s="42">
        <v>272018</v>
      </c>
      <c r="K3" s="9"/>
    </row>
    <row r="4" spans="2:11" ht="17.25" customHeight="1">
      <c r="B4" s="8" t="s">
        <v>45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3" t="s">
        <v>6</v>
      </c>
      <c r="C10" s="73"/>
      <c r="D10" s="73"/>
      <c r="E10" s="73"/>
      <c r="F10" s="73"/>
      <c r="G10" s="73"/>
      <c r="H10" s="73"/>
      <c r="I10" s="73"/>
      <c r="J10" s="73"/>
      <c r="K10" s="73"/>
    </row>
    <row r="12" spans="2:11" ht="15" customHeight="1">
      <c r="B12" s="74" t="s">
        <v>7</v>
      </c>
      <c r="C12" s="74"/>
      <c r="D12" s="75" t="s">
        <v>8</v>
      </c>
      <c r="E12" s="75"/>
      <c r="F12" s="75"/>
      <c r="G12" s="75"/>
      <c r="H12" s="75"/>
      <c r="I12" s="76" t="s">
        <v>9</v>
      </c>
      <c r="J12" s="76"/>
      <c r="K12" s="76"/>
    </row>
    <row r="13" spans="2:11" ht="52.5" customHeight="1">
      <c r="B13" s="77" t="s">
        <v>46</v>
      </c>
      <c r="C13" s="77"/>
      <c r="D13" s="78">
        <f>K136</f>
        <v>0</v>
      </c>
      <c r="E13" s="78"/>
      <c r="F13" s="78"/>
      <c r="G13" s="78"/>
      <c r="H13" s="78"/>
      <c r="I13" s="79" t="str">
        <f>_xlfn.IFERROR(IF(D13=0,"(INFORMAR AQUI O VALOR POR EXTENSO)",CONVERTERPARAEXTENSO(D13)),"(INFORMAR AQUI O VALOR POR EXTENSO)")</f>
        <v>(INFORMAR AQUI O VALOR POR EXTENSO)</v>
      </c>
      <c r="J13" s="79"/>
      <c r="K13" s="79"/>
    </row>
    <row r="15" spans="2:11" ht="15">
      <c r="B15" s="89" t="s">
        <v>10</v>
      </c>
      <c r="C15" s="89"/>
      <c r="D15" s="41"/>
      <c r="E15" s="90" t="str">
        <f>_xlfn.IFERROR(IF(D15="","(INFORMAR AQUI O PRAZO POR EXTENSO) dias","("&amp;EXTENSO(ROUND(D15,0))&amp;")"&amp;" dias"),"(INFORMAR AQUI O PRAZO POR EXTENSO) dias")</f>
        <v>(INFORMAR AQUI O PRAZO POR EXTENSO) dias</v>
      </c>
      <c r="F15" s="90"/>
      <c r="G15" s="90"/>
      <c r="H15" s="90"/>
      <c r="I15" s="90"/>
      <c r="J15" s="90"/>
      <c r="K15" s="90"/>
    </row>
    <row r="17" spans="2:11" ht="15">
      <c r="B17" s="91" t="s">
        <v>11</v>
      </c>
      <c r="C17" s="91"/>
      <c r="D17" s="91"/>
      <c r="E17" s="91"/>
      <c r="F17" s="91"/>
      <c r="G17" s="91"/>
      <c r="H17" s="91"/>
      <c r="I17" s="91"/>
      <c r="J17" s="91"/>
      <c r="K17" s="91"/>
    </row>
    <row r="18" spans="2:11" ht="36" customHeight="1">
      <c r="B18" s="92" t="s">
        <v>12</v>
      </c>
      <c r="C18" s="92"/>
      <c r="D18" s="92"/>
      <c r="E18" s="92"/>
      <c r="F18" s="92"/>
      <c r="G18" s="92"/>
      <c r="H18" s="92"/>
      <c r="I18" s="92"/>
      <c r="J18" s="92"/>
      <c r="K18" s="92"/>
    </row>
    <row r="20" spans="2:14" ht="15" customHeight="1">
      <c r="B20" s="75" t="s">
        <v>13</v>
      </c>
      <c r="C20" s="75" t="s">
        <v>14</v>
      </c>
      <c r="D20" s="75" t="s">
        <v>15</v>
      </c>
      <c r="E20" s="81" t="s">
        <v>16</v>
      </c>
      <c r="F20" s="88" t="s">
        <v>17</v>
      </c>
      <c r="G20" s="88"/>
      <c r="H20" s="88"/>
      <c r="I20" s="83" t="s">
        <v>18</v>
      </c>
      <c r="J20" s="85" t="s">
        <v>19</v>
      </c>
      <c r="K20" s="85" t="s">
        <v>20</v>
      </c>
      <c r="N20" s="87" t="s">
        <v>21</v>
      </c>
    </row>
    <row r="21" spans="2:14" ht="15" customHeight="1">
      <c r="B21" s="80"/>
      <c r="C21" s="80"/>
      <c r="D21" s="80"/>
      <c r="E21" s="82"/>
      <c r="F21" s="60" t="s">
        <v>31</v>
      </c>
      <c r="G21" s="60" t="s">
        <v>32</v>
      </c>
      <c r="H21" s="61" t="s">
        <v>33</v>
      </c>
      <c r="I21" s="84"/>
      <c r="J21" s="86"/>
      <c r="K21" s="86"/>
      <c r="N21" s="87"/>
    </row>
    <row r="22" spans="2:14" ht="15">
      <c r="B22" s="67">
        <v>1</v>
      </c>
      <c r="C22" s="43" t="s">
        <v>47</v>
      </c>
      <c r="D22" s="44"/>
      <c r="E22" s="45"/>
      <c r="F22" s="45"/>
      <c r="G22" s="45"/>
      <c r="H22" s="45"/>
      <c r="I22" s="46"/>
      <c r="J22" s="45"/>
      <c r="K22" s="47"/>
      <c r="N22" s="23"/>
    </row>
    <row r="23" spans="2:14" ht="14.25">
      <c r="B23" s="68" t="s">
        <v>34</v>
      </c>
      <c r="C23" s="62" t="s">
        <v>48</v>
      </c>
      <c r="D23" s="63" t="s">
        <v>49</v>
      </c>
      <c r="E23" s="64">
        <v>432</v>
      </c>
      <c r="F23" s="65"/>
      <c r="G23" s="65"/>
      <c r="H23" s="64">
        <f>IF(E23&lt;&gt;"",ROUND(F23,2)+ROUND(G23,2),"")</f>
        <v>0</v>
      </c>
      <c r="I23" s="66"/>
      <c r="J23" s="64">
        <f>IF(E23&lt;&gt;"",ROUND(H23*(1+ROUND(I23,4)),2),"")</f>
        <v>0</v>
      </c>
      <c r="K23" s="64">
        <f>IF(E23&lt;&gt;"",ROUND(ROUND(J23,2)*ROUND(E23,2),2),"")</f>
        <v>0</v>
      </c>
      <c r="N23" s="23">
        <v>128.01</v>
      </c>
    </row>
    <row r="24" spans="2:14" ht="14.25">
      <c r="B24" s="69" t="s">
        <v>36</v>
      </c>
      <c r="C24" s="48" t="s">
        <v>50</v>
      </c>
      <c r="D24" s="49" t="s">
        <v>49</v>
      </c>
      <c r="E24" s="50">
        <v>864</v>
      </c>
      <c r="F24" s="51"/>
      <c r="G24" s="51"/>
      <c r="H24" s="64">
        <f aca="true" t="shared" si="0" ref="H24:H87">IF(E24&lt;&gt;"",ROUND(F24,2)+ROUND(G24,2),"")</f>
        <v>0</v>
      </c>
      <c r="I24" s="52"/>
      <c r="J24" s="64">
        <f aca="true" t="shared" si="1" ref="J24:J87">IF(E24&lt;&gt;"",ROUND(H24*(1+ROUND(I24,4)),2),"")</f>
        <v>0</v>
      </c>
      <c r="K24" s="64">
        <f aca="true" t="shared" si="2" ref="K24:K87">IF(E24&lt;&gt;"",ROUND(ROUND(J24,2)*ROUND(E24,2),2),"")</f>
        <v>0</v>
      </c>
      <c r="N24" s="23">
        <v>100.91</v>
      </c>
    </row>
    <row r="25" spans="2:14" ht="57">
      <c r="B25" s="69" t="s">
        <v>38</v>
      </c>
      <c r="C25" s="48" t="s">
        <v>51</v>
      </c>
      <c r="D25" s="49" t="s">
        <v>42</v>
      </c>
      <c r="E25" s="50">
        <v>6</v>
      </c>
      <c r="F25" s="51"/>
      <c r="G25" s="51"/>
      <c r="H25" s="64">
        <f t="shared" si="0"/>
        <v>0</v>
      </c>
      <c r="I25" s="52"/>
      <c r="J25" s="64">
        <f t="shared" si="1"/>
        <v>0</v>
      </c>
      <c r="K25" s="64">
        <f t="shared" si="2"/>
        <v>0</v>
      </c>
      <c r="N25" s="23">
        <v>793.79</v>
      </c>
    </row>
    <row r="26" spans="2:14" ht="28.5">
      <c r="B26" s="69" t="s">
        <v>39</v>
      </c>
      <c r="C26" s="48" t="s">
        <v>52</v>
      </c>
      <c r="D26" s="49" t="s">
        <v>53</v>
      </c>
      <c r="E26" s="50">
        <v>750</v>
      </c>
      <c r="F26" s="51"/>
      <c r="G26" s="51"/>
      <c r="H26" s="64">
        <f t="shared" si="0"/>
        <v>0</v>
      </c>
      <c r="I26" s="52"/>
      <c r="J26" s="64">
        <f t="shared" si="1"/>
        <v>0</v>
      </c>
      <c r="K26" s="64">
        <f t="shared" si="2"/>
        <v>0</v>
      </c>
      <c r="N26" s="23">
        <v>1</v>
      </c>
    </row>
    <row r="27" spans="2:14" ht="42.75">
      <c r="B27" s="69" t="s">
        <v>54</v>
      </c>
      <c r="C27" s="48" t="s">
        <v>55</v>
      </c>
      <c r="D27" s="49" t="s">
        <v>22</v>
      </c>
      <c r="E27" s="50">
        <v>2</v>
      </c>
      <c r="F27" s="51"/>
      <c r="G27" s="51"/>
      <c r="H27" s="64">
        <f t="shared" si="0"/>
        <v>0</v>
      </c>
      <c r="I27" s="52"/>
      <c r="J27" s="64">
        <f t="shared" si="1"/>
        <v>0</v>
      </c>
      <c r="K27" s="64">
        <f t="shared" si="2"/>
        <v>0</v>
      </c>
      <c r="N27" s="23">
        <v>475.68</v>
      </c>
    </row>
    <row r="28" spans="2:14" ht="15">
      <c r="B28" s="67">
        <v>2</v>
      </c>
      <c r="C28" s="43" t="s">
        <v>40</v>
      </c>
      <c r="D28" s="44"/>
      <c r="E28" s="45"/>
      <c r="F28" s="45"/>
      <c r="G28" s="45"/>
      <c r="H28" s="45">
        <f t="shared" si="0"/>
      </c>
      <c r="I28" s="46"/>
      <c r="J28" s="45">
        <f t="shared" si="1"/>
      </c>
      <c r="K28" s="47">
        <f t="shared" si="2"/>
      </c>
      <c r="N28" s="23"/>
    </row>
    <row r="29" spans="2:14" ht="42.75">
      <c r="B29" s="69" t="s">
        <v>41</v>
      </c>
      <c r="C29" s="48" t="s">
        <v>56</v>
      </c>
      <c r="D29" s="49" t="s">
        <v>37</v>
      </c>
      <c r="E29" s="50">
        <v>287.41</v>
      </c>
      <c r="F29" s="51"/>
      <c r="G29" s="51"/>
      <c r="H29" s="64">
        <f t="shared" si="0"/>
        <v>0</v>
      </c>
      <c r="I29" s="52"/>
      <c r="J29" s="64">
        <f t="shared" si="1"/>
        <v>0</v>
      </c>
      <c r="K29" s="64">
        <f t="shared" si="2"/>
        <v>0</v>
      </c>
      <c r="N29" s="23">
        <v>26.32</v>
      </c>
    </row>
    <row r="30" spans="2:14" ht="14.25">
      <c r="B30" s="69" t="s">
        <v>43</v>
      </c>
      <c r="C30" s="48" t="s">
        <v>57</v>
      </c>
      <c r="D30" s="49" t="s">
        <v>37</v>
      </c>
      <c r="E30" s="50">
        <v>8</v>
      </c>
      <c r="F30" s="51"/>
      <c r="G30" s="51"/>
      <c r="H30" s="64">
        <f t="shared" si="0"/>
        <v>0</v>
      </c>
      <c r="I30" s="52"/>
      <c r="J30" s="64">
        <f t="shared" si="1"/>
        <v>0</v>
      </c>
      <c r="K30" s="64">
        <f t="shared" si="2"/>
        <v>0</v>
      </c>
      <c r="N30" s="23">
        <v>414.52</v>
      </c>
    </row>
    <row r="31" spans="2:14" ht="14.25">
      <c r="B31" s="69" t="s">
        <v>44</v>
      </c>
      <c r="C31" s="48" t="s">
        <v>58</v>
      </c>
      <c r="D31" s="49" t="s">
        <v>35</v>
      </c>
      <c r="E31" s="50">
        <v>40</v>
      </c>
      <c r="F31" s="51"/>
      <c r="G31" s="51"/>
      <c r="H31" s="64">
        <f t="shared" si="0"/>
        <v>0</v>
      </c>
      <c r="I31" s="52"/>
      <c r="J31" s="64">
        <f t="shared" si="1"/>
        <v>0</v>
      </c>
      <c r="K31" s="64">
        <f t="shared" si="2"/>
        <v>0</v>
      </c>
      <c r="N31" s="23">
        <v>3.34</v>
      </c>
    </row>
    <row r="32" spans="2:14" ht="57">
      <c r="B32" s="69" t="s">
        <v>59</v>
      </c>
      <c r="C32" s="48" t="s">
        <v>60</v>
      </c>
      <c r="D32" s="49" t="s">
        <v>37</v>
      </c>
      <c r="E32" s="50">
        <v>28.8</v>
      </c>
      <c r="F32" s="51"/>
      <c r="G32" s="51"/>
      <c r="H32" s="64">
        <f t="shared" si="0"/>
        <v>0</v>
      </c>
      <c r="I32" s="52"/>
      <c r="J32" s="64">
        <f t="shared" si="1"/>
        <v>0</v>
      </c>
      <c r="K32" s="64">
        <f t="shared" si="2"/>
        <v>0</v>
      </c>
      <c r="N32" s="23">
        <v>26.21</v>
      </c>
    </row>
    <row r="33" spans="2:14" ht="42.75">
      <c r="B33" s="69" t="s">
        <v>61</v>
      </c>
      <c r="C33" s="48" t="s">
        <v>62</v>
      </c>
      <c r="D33" s="49" t="s">
        <v>37</v>
      </c>
      <c r="E33" s="50">
        <v>52.8</v>
      </c>
      <c r="F33" s="51"/>
      <c r="G33" s="51"/>
      <c r="H33" s="64">
        <f t="shared" si="0"/>
        <v>0</v>
      </c>
      <c r="I33" s="52"/>
      <c r="J33" s="64">
        <f t="shared" si="1"/>
        <v>0</v>
      </c>
      <c r="K33" s="64">
        <f t="shared" si="2"/>
        <v>0</v>
      </c>
      <c r="N33" s="23">
        <v>61.95</v>
      </c>
    </row>
    <row r="34" spans="2:14" ht="28.5">
      <c r="B34" s="69" t="s">
        <v>63</v>
      </c>
      <c r="C34" s="48" t="s">
        <v>64</v>
      </c>
      <c r="D34" s="49" t="s">
        <v>22</v>
      </c>
      <c r="E34" s="50">
        <v>1</v>
      </c>
      <c r="F34" s="51"/>
      <c r="G34" s="51"/>
      <c r="H34" s="64">
        <f t="shared" si="0"/>
        <v>0</v>
      </c>
      <c r="I34" s="52"/>
      <c r="J34" s="64">
        <f t="shared" si="1"/>
        <v>0</v>
      </c>
      <c r="K34" s="64">
        <f t="shared" si="2"/>
        <v>0</v>
      </c>
      <c r="N34" s="23">
        <v>1744.84</v>
      </c>
    </row>
    <row r="35" spans="2:14" ht="42.75">
      <c r="B35" s="69" t="s">
        <v>65</v>
      </c>
      <c r="C35" s="48" t="s">
        <v>66</v>
      </c>
      <c r="D35" s="49" t="s">
        <v>37</v>
      </c>
      <c r="E35" s="50">
        <v>15</v>
      </c>
      <c r="F35" s="51"/>
      <c r="G35" s="51"/>
      <c r="H35" s="64">
        <f t="shared" si="0"/>
        <v>0</v>
      </c>
      <c r="I35" s="52"/>
      <c r="J35" s="64">
        <f t="shared" si="1"/>
        <v>0</v>
      </c>
      <c r="K35" s="64">
        <f t="shared" si="2"/>
        <v>0</v>
      </c>
      <c r="N35" s="23">
        <v>518.59</v>
      </c>
    </row>
    <row r="36" spans="2:14" ht="15">
      <c r="B36" s="67">
        <v>3</v>
      </c>
      <c r="C36" s="43" t="s">
        <v>67</v>
      </c>
      <c r="D36" s="44"/>
      <c r="E36" s="45"/>
      <c r="F36" s="45"/>
      <c r="G36" s="45"/>
      <c r="H36" s="45">
        <f t="shared" si="0"/>
      </c>
      <c r="I36" s="46"/>
      <c r="J36" s="45">
        <f t="shared" si="1"/>
      </c>
      <c r="K36" s="47">
        <f t="shared" si="2"/>
      </c>
      <c r="N36" s="23"/>
    </row>
    <row r="37" spans="2:14" ht="57">
      <c r="B37" s="69" t="s">
        <v>68</v>
      </c>
      <c r="C37" s="48" t="s">
        <v>69</v>
      </c>
      <c r="D37" s="49" t="s">
        <v>70</v>
      </c>
      <c r="E37" s="50">
        <v>54.79</v>
      </c>
      <c r="F37" s="51"/>
      <c r="G37" s="51"/>
      <c r="H37" s="64">
        <f t="shared" si="0"/>
        <v>0</v>
      </c>
      <c r="I37" s="52"/>
      <c r="J37" s="64">
        <f t="shared" si="1"/>
        <v>0</v>
      </c>
      <c r="K37" s="64">
        <f t="shared" si="2"/>
        <v>0</v>
      </c>
      <c r="N37" s="23">
        <v>89.44</v>
      </c>
    </row>
    <row r="38" spans="2:14" ht="42.75">
      <c r="B38" s="69" t="s">
        <v>71</v>
      </c>
      <c r="C38" s="48" t="s">
        <v>72</v>
      </c>
      <c r="D38" s="49" t="s">
        <v>53</v>
      </c>
      <c r="E38" s="50">
        <v>1369.75</v>
      </c>
      <c r="F38" s="51"/>
      <c r="G38" s="51"/>
      <c r="H38" s="64">
        <f t="shared" si="0"/>
        <v>0</v>
      </c>
      <c r="I38" s="52"/>
      <c r="J38" s="64">
        <f t="shared" si="1"/>
        <v>0</v>
      </c>
      <c r="K38" s="64">
        <f t="shared" si="2"/>
        <v>0</v>
      </c>
      <c r="N38" s="23">
        <v>1.13</v>
      </c>
    </row>
    <row r="39" spans="2:14" ht="57">
      <c r="B39" s="69" t="s">
        <v>73</v>
      </c>
      <c r="C39" s="48" t="s">
        <v>74</v>
      </c>
      <c r="D39" s="49" t="s">
        <v>70</v>
      </c>
      <c r="E39" s="50">
        <v>32.11</v>
      </c>
      <c r="F39" s="51"/>
      <c r="G39" s="51"/>
      <c r="H39" s="64">
        <f t="shared" si="0"/>
        <v>0</v>
      </c>
      <c r="I39" s="52"/>
      <c r="J39" s="64">
        <f t="shared" si="1"/>
        <v>0</v>
      </c>
      <c r="K39" s="64">
        <f t="shared" si="2"/>
        <v>0</v>
      </c>
      <c r="N39" s="23">
        <v>418.75</v>
      </c>
    </row>
    <row r="40" spans="2:14" ht="42.75">
      <c r="B40" s="69" t="s">
        <v>75</v>
      </c>
      <c r="C40" s="48" t="s">
        <v>76</v>
      </c>
      <c r="D40" s="49" t="s">
        <v>77</v>
      </c>
      <c r="E40" s="50">
        <v>96</v>
      </c>
      <c r="F40" s="51"/>
      <c r="G40" s="51"/>
      <c r="H40" s="64">
        <f t="shared" si="0"/>
        <v>0</v>
      </c>
      <c r="I40" s="52"/>
      <c r="J40" s="64">
        <f t="shared" si="1"/>
        <v>0</v>
      </c>
      <c r="K40" s="64">
        <f t="shared" si="2"/>
        <v>0</v>
      </c>
      <c r="N40" s="23">
        <v>13.27</v>
      </c>
    </row>
    <row r="41" spans="2:14" ht="15">
      <c r="B41" s="67">
        <v>4</v>
      </c>
      <c r="C41" s="43" t="s">
        <v>78</v>
      </c>
      <c r="D41" s="44"/>
      <c r="E41" s="45"/>
      <c r="F41" s="45"/>
      <c r="G41" s="45"/>
      <c r="H41" s="45">
        <f t="shared" si="0"/>
      </c>
      <c r="I41" s="46"/>
      <c r="J41" s="45">
        <f t="shared" si="1"/>
      </c>
      <c r="K41" s="47">
        <f t="shared" si="2"/>
      </c>
      <c r="N41" s="23"/>
    </row>
    <row r="42" spans="2:14" ht="42.75">
      <c r="B42" s="69" t="s">
        <v>79</v>
      </c>
      <c r="C42" s="48" t="s">
        <v>72</v>
      </c>
      <c r="D42" s="49" t="s">
        <v>53</v>
      </c>
      <c r="E42" s="50">
        <v>1498.52</v>
      </c>
      <c r="F42" s="51"/>
      <c r="G42" s="51"/>
      <c r="H42" s="64">
        <f t="shared" si="0"/>
        <v>0</v>
      </c>
      <c r="I42" s="52"/>
      <c r="J42" s="64">
        <f t="shared" si="1"/>
        <v>0</v>
      </c>
      <c r="K42" s="64">
        <f t="shared" si="2"/>
        <v>0</v>
      </c>
      <c r="N42" s="23">
        <v>1.13</v>
      </c>
    </row>
    <row r="43" spans="2:14" ht="42.75">
      <c r="B43" s="69" t="s">
        <v>80</v>
      </c>
      <c r="C43" s="48" t="s">
        <v>81</v>
      </c>
      <c r="D43" s="49" t="s">
        <v>70</v>
      </c>
      <c r="E43" s="50">
        <v>749.26</v>
      </c>
      <c r="F43" s="51"/>
      <c r="G43" s="51"/>
      <c r="H43" s="64">
        <f t="shared" si="0"/>
        <v>0</v>
      </c>
      <c r="I43" s="52"/>
      <c r="J43" s="64">
        <f t="shared" si="1"/>
        <v>0</v>
      </c>
      <c r="K43" s="64">
        <f t="shared" si="2"/>
        <v>0</v>
      </c>
      <c r="N43" s="23">
        <v>5.27</v>
      </c>
    </row>
    <row r="44" spans="2:14" ht="15">
      <c r="B44" s="67">
        <v>5</v>
      </c>
      <c r="C44" s="43" t="s">
        <v>82</v>
      </c>
      <c r="D44" s="44"/>
      <c r="E44" s="45"/>
      <c r="F44" s="45"/>
      <c r="G44" s="45"/>
      <c r="H44" s="45">
        <f t="shared" si="0"/>
      </c>
      <c r="I44" s="46"/>
      <c r="J44" s="45">
        <f t="shared" si="1"/>
      </c>
      <c r="K44" s="47">
        <f t="shared" si="2"/>
      </c>
      <c r="N44" s="23"/>
    </row>
    <row r="45" spans="2:14" ht="85.5">
      <c r="B45" s="69" t="s">
        <v>83</v>
      </c>
      <c r="C45" s="48" t="s">
        <v>84</v>
      </c>
      <c r="D45" s="49" t="s">
        <v>35</v>
      </c>
      <c r="E45" s="50">
        <v>504</v>
      </c>
      <c r="F45" s="51"/>
      <c r="G45" s="51"/>
      <c r="H45" s="64">
        <f t="shared" si="0"/>
        <v>0</v>
      </c>
      <c r="I45" s="52"/>
      <c r="J45" s="64">
        <f t="shared" si="1"/>
        <v>0</v>
      </c>
      <c r="K45" s="64">
        <f t="shared" si="2"/>
        <v>0</v>
      </c>
      <c r="N45" s="23">
        <v>99.56</v>
      </c>
    </row>
    <row r="46" spans="2:14" ht="28.5">
      <c r="B46" s="69" t="s">
        <v>85</v>
      </c>
      <c r="C46" s="48" t="s">
        <v>86</v>
      </c>
      <c r="D46" s="49" t="s">
        <v>22</v>
      </c>
      <c r="E46" s="50">
        <v>2</v>
      </c>
      <c r="F46" s="51"/>
      <c r="G46" s="51"/>
      <c r="H46" s="64">
        <f t="shared" si="0"/>
        <v>0</v>
      </c>
      <c r="I46" s="52"/>
      <c r="J46" s="64">
        <f t="shared" si="1"/>
        <v>0</v>
      </c>
      <c r="K46" s="64">
        <f t="shared" si="2"/>
        <v>0</v>
      </c>
      <c r="N46" s="23">
        <v>900.21</v>
      </c>
    </row>
    <row r="47" spans="2:14" ht="28.5">
      <c r="B47" s="69" t="s">
        <v>87</v>
      </c>
      <c r="C47" s="48" t="s">
        <v>88</v>
      </c>
      <c r="D47" s="49" t="s">
        <v>37</v>
      </c>
      <c r="E47" s="50">
        <v>120.4</v>
      </c>
      <c r="F47" s="51"/>
      <c r="G47" s="51"/>
      <c r="H47" s="64">
        <f t="shared" si="0"/>
        <v>0</v>
      </c>
      <c r="I47" s="52"/>
      <c r="J47" s="64">
        <f t="shared" si="1"/>
        <v>0</v>
      </c>
      <c r="K47" s="64">
        <f t="shared" si="2"/>
        <v>0</v>
      </c>
      <c r="N47" s="23">
        <v>97.64</v>
      </c>
    </row>
    <row r="48" spans="2:14" ht="42.75">
      <c r="B48" s="69" t="s">
        <v>89</v>
      </c>
      <c r="C48" s="48" t="s">
        <v>90</v>
      </c>
      <c r="D48" s="49" t="s">
        <v>70</v>
      </c>
      <c r="E48" s="50">
        <v>5.32</v>
      </c>
      <c r="F48" s="51"/>
      <c r="G48" s="51"/>
      <c r="H48" s="64">
        <f t="shared" si="0"/>
        <v>0</v>
      </c>
      <c r="I48" s="52"/>
      <c r="J48" s="64">
        <f t="shared" si="1"/>
        <v>0</v>
      </c>
      <c r="K48" s="64">
        <f t="shared" si="2"/>
        <v>0</v>
      </c>
      <c r="N48" s="23">
        <v>550.22</v>
      </c>
    </row>
    <row r="49" spans="2:14" ht="57">
      <c r="B49" s="69" t="s">
        <v>91</v>
      </c>
      <c r="C49" s="48" t="s">
        <v>92</v>
      </c>
      <c r="D49" s="49" t="s">
        <v>70</v>
      </c>
      <c r="E49" s="50">
        <v>53.2</v>
      </c>
      <c r="F49" s="51"/>
      <c r="G49" s="51"/>
      <c r="H49" s="64">
        <f t="shared" si="0"/>
        <v>0</v>
      </c>
      <c r="I49" s="52"/>
      <c r="J49" s="64">
        <f t="shared" si="1"/>
        <v>0</v>
      </c>
      <c r="K49" s="64">
        <f t="shared" si="2"/>
        <v>0</v>
      </c>
      <c r="N49" s="23">
        <v>433.08</v>
      </c>
    </row>
    <row r="50" spans="2:14" ht="42.75">
      <c r="B50" s="69" t="s">
        <v>93</v>
      </c>
      <c r="C50" s="48" t="s">
        <v>94</v>
      </c>
      <c r="D50" s="49" t="s">
        <v>95</v>
      </c>
      <c r="E50" s="50">
        <v>393</v>
      </c>
      <c r="F50" s="51"/>
      <c r="G50" s="51"/>
      <c r="H50" s="64">
        <f t="shared" si="0"/>
        <v>0</v>
      </c>
      <c r="I50" s="52"/>
      <c r="J50" s="64">
        <f t="shared" si="1"/>
        <v>0</v>
      </c>
      <c r="K50" s="64">
        <f t="shared" si="2"/>
        <v>0</v>
      </c>
      <c r="N50" s="23">
        <v>9.38</v>
      </c>
    </row>
    <row r="51" spans="2:14" ht="42.75">
      <c r="B51" s="69" t="s">
        <v>96</v>
      </c>
      <c r="C51" s="48" t="s">
        <v>97</v>
      </c>
      <c r="D51" s="49" t="s">
        <v>95</v>
      </c>
      <c r="E51" s="50">
        <v>5333</v>
      </c>
      <c r="F51" s="51"/>
      <c r="G51" s="51"/>
      <c r="H51" s="64">
        <f t="shared" si="0"/>
        <v>0</v>
      </c>
      <c r="I51" s="52"/>
      <c r="J51" s="64">
        <f t="shared" si="1"/>
        <v>0</v>
      </c>
      <c r="K51" s="64">
        <f t="shared" si="2"/>
        <v>0</v>
      </c>
      <c r="N51" s="23">
        <v>6.26</v>
      </c>
    </row>
    <row r="52" spans="2:14" ht="28.5">
      <c r="B52" s="69" t="s">
        <v>98</v>
      </c>
      <c r="C52" s="48" t="s">
        <v>99</v>
      </c>
      <c r="D52" s="49" t="s">
        <v>70</v>
      </c>
      <c r="E52" s="50">
        <v>53.2</v>
      </c>
      <c r="F52" s="51"/>
      <c r="G52" s="51"/>
      <c r="H52" s="64">
        <f t="shared" si="0"/>
        <v>0</v>
      </c>
      <c r="I52" s="52"/>
      <c r="J52" s="64">
        <f t="shared" si="1"/>
        <v>0</v>
      </c>
      <c r="K52" s="64">
        <f t="shared" si="2"/>
        <v>0</v>
      </c>
      <c r="N52" s="23">
        <v>49.14</v>
      </c>
    </row>
    <row r="53" spans="2:14" ht="15">
      <c r="B53" s="67">
        <v>6</v>
      </c>
      <c r="C53" s="43" t="s">
        <v>100</v>
      </c>
      <c r="D53" s="44"/>
      <c r="E53" s="45"/>
      <c r="F53" s="45"/>
      <c r="G53" s="45"/>
      <c r="H53" s="45">
        <f t="shared" si="0"/>
      </c>
      <c r="I53" s="46"/>
      <c r="J53" s="45">
        <f t="shared" si="1"/>
      </c>
      <c r="K53" s="47">
        <f t="shared" si="2"/>
      </c>
      <c r="N53" s="23"/>
    </row>
    <row r="54" spans="2:14" ht="15">
      <c r="B54" s="67" t="s">
        <v>101</v>
      </c>
      <c r="C54" s="43" t="s">
        <v>102</v>
      </c>
      <c r="D54" s="44"/>
      <c r="E54" s="45"/>
      <c r="F54" s="45"/>
      <c r="G54" s="45"/>
      <c r="H54" s="45">
        <f t="shared" si="0"/>
      </c>
      <c r="I54" s="46"/>
      <c r="J54" s="45">
        <f t="shared" si="1"/>
      </c>
      <c r="K54" s="47">
        <f t="shared" si="2"/>
      </c>
      <c r="N54" s="23"/>
    </row>
    <row r="55" spans="2:14" ht="57">
      <c r="B55" s="69" t="s">
        <v>103</v>
      </c>
      <c r="C55" s="48" t="s">
        <v>92</v>
      </c>
      <c r="D55" s="49" t="s">
        <v>70</v>
      </c>
      <c r="E55" s="50">
        <v>17</v>
      </c>
      <c r="F55" s="51"/>
      <c r="G55" s="51"/>
      <c r="H55" s="64">
        <f t="shared" si="0"/>
        <v>0</v>
      </c>
      <c r="I55" s="52"/>
      <c r="J55" s="64">
        <f t="shared" si="1"/>
        <v>0</v>
      </c>
      <c r="K55" s="64">
        <f t="shared" si="2"/>
        <v>0</v>
      </c>
      <c r="N55" s="23">
        <v>433.08</v>
      </c>
    </row>
    <row r="56" spans="2:14" ht="57">
      <c r="B56" s="69" t="s">
        <v>104</v>
      </c>
      <c r="C56" s="48" t="s">
        <v>105</v>
      </c>
      <c r="D56" s="49" t="s">
        <v>95</v>
      </c>
      <c r="E56" s="50">
        <v>172</v>
      </c>
      <c r="F56" s="51"/>
      <c r="G56" s="51"/>
      <c r="H56" s="64">
        <f t="shared" si="0"/>
        <v>0</v>
      </c>
      <c r="I56" s="52"/>
      <c r="J56" s="64">
        <f t="shared" si="1"/>
        <v>0</v>
      </c>
      <c r="K56" s="64">
        <f t="shared" si="2"/>
        <v>0</v>
      </c>
      <c r="N56" s="23">
        <v>15.57</v>
      </c>
    </row>
    <row r="57" spans="2:14" ht="57">
      <c r="B57" s="69" t="s">
        <v>106</v>
      </c>
      <c r="C57" s="48" t="s">
        <v>107</v>
      </c>
      <c r="D57" s="49" t="s">
        <v>95</v>
      </c>
      <c r="E57" s="50">
        <v>58</v>
      </c>
      <c r="F57" s="51"/>
      <c r="G57" s="51"/>
      <c r="H57" s="64">
        <f t="shared" si="0"/>
        <v>0</v>
      </c>
      <c r="I57" s="52"/>
      <c r="J57" s="64">
        <f t="shared" si="1"/>
        <v>0</v>
      </c>
      <c r="K57" s="64">
        <f t="shared" si="2"/>
        <v>0</v>
      </c>
      <c r="N57" s="23">
        <v>14.26</v>
      </c>
    </row>
    <row r="58" spans="2:14" ht="57">
      <c r="B58" s="69" t="s">
        <v>108</v>
      </c>
      <c r="C58" s="48" t="s">
        <v>109</v>
      </c>
      <c r="D58" s="49" t="s">
        <v>95</v>
      </c>
      <c r="E58" s="50">
        <v>1728</v>
      </c>
      <c r="F58" s="51"/>
      <c r="G58" s="51"/>
      <c r="H58" s="64">
        <f t="shared" si="0"/>
        <v>0</v>
      </c>
      <c r="I58" s="52"/>
      <c r="J58" s="64">
        <f t="shared" si="1"/>
        <v>0</v>
      </c>
      <c r="K58" s="64">
        <f t="shared" si="2"/>
        <v>0</v>
      </c>
      <c r="N58" s="23">
        <v>6.83</v>
      </c>
    </row>
    <row r="59" spans="2:14" ht="85.5">
      <c r="B59" s="69" t="s">
        <v>110</v>
      </c>
      <c r="C59" s="48" t="s">
        <v>111</v>
      </c>
      <c r="D59" s="49" t="s">
        <v>37</v>
      </c>
      <c r="E59" s="50">
        <v>110.4</v>
      </c>
      <c r="F59" s="51"/>
      <c r="G59" s="51"/>
      <c r="H59" s="64">
        <f t="shared" si="0"/>
        <v>0</v>
      </c>
      <c r="I59" s="52"/>
      <c r="J59" s="64">
        <f t="shared" si="1"/>
        <v>0</v>
      </c>
      <c r="K59" s="64">
        <f t="shared" si="2"/>
        <v>0</v>
      </c>
      <c r="N59" s="23">
        <v>108.23</v>
      </c>
    </row>
    <row r="60" spans="2:14" ht="15">
      <c r="B60" s="67" t="s">
        <v>112</v>
      </c>
      <c r="C60" s="43" t="s">
        <v>113</v>
      </c>
      <c r="D60" s="44"/>
      <c r="E60" s="45"/>
      <c r="F60" s="45"/>
      <c r="G60" s="45"/>
      <c r="H60" s="45">
        <f t="shared" si="0"/>
      </c>
      <c r="I60" s="46"/>
      <c r="J60" s="45">
        <f t="shared" si="1"/>
      </c>
      <c r="K60" s="47">
        <f t="shared" si="2"/>
      </c>
      <c r="N60" s="23"/>
    </row>
    <row r="61" spans="2:14" ht="57">
      <c r="B61" s="69" t="s">
        <v>114</v>
      </c>
      <c r="C61" s="48" t="s">
        <v>92</v>
      </c>
      <c r="D61" s="49" t="s">
        <v>70</v>
      </c>
      <c r="E61" s="50">
        <v>23</v>
      </c>
      <c r="F61" s="51"/>
      <c r="G61" s="51"/>
      <c r="H61" s="64">
        <f t="shared" si="0"/>
        <v>0</v>
      </c>
      <c r="I61" s="52"/>
      <c r="J61" s="64">
        <f t="shared" si="1"/>
        <v>0</v>
      </c>
      <c r="K61" s="64">
        <f t="shared" si="2"/>
        <v>0</v>
      </c>
      <c r="N61" s="23">
        <v>433.08</v>
      </c>
    </row>
    <row r="62" spans="2:14" ht="57">
      <c r="B62" s="69" t="s">
        <v>115</v>
      </c>
      <c r="C62" s="48" t="s">
        <v>105</v>
      </c>
      <c r="D62" s="49" t="s">
        <v>95</v>
      </c>
      <c r="E62" s="50">
        <v>36</v>
      </c>
      <c r="F62" s="51"/>
      <c r="G62" s="51"/>
      <c r="H62" s="64">
        <f t="shared" si="0"/>
        <v>0</v>
      </c>
      <c r="I62" s="52"/>
      <c r="J62" s="64">
        <f t="shared" si="1"/>
        <v>0</v>
      </c>
      <c r="K62" s="64">
        <f t="shared" si="2"/>
        <v>0</v>
      </c>
      <c r="N62" s="23">
        <v>15.57</v>
      </c>
    </row>
    <row r="63" spans="2:14" ht="57">
      <c r="B63" s="69" t="s">
        <v>116</v>
      </c>
      <c r="C63" s="48" t="s">
        <v>107</v>
      </c>
      <c r="D63" s="49" t="s">
        <v>95</v>
      </c>
      <c r="E63" s="50">
        <v>896</v>
      </c>
      <c r="F63" s="51"/>
      <c r="G63" s="51"/>
      <c r="H63" s="64">
        <f t="shared" si="0"/>
        <v>0</v>
      </c>
      <c r="I63" s="52"/>
      <c r="J63" s="64">
        <f t="shared" si="1"/>
        <v>0</v>
      </c>
      <c r="K63" s="64">
        <f t="shared" si="2"/>
        <v>0</v>
      </c>
      <c r="N63" s="23">
        <v>14.26</v>
      </c>
    </row>
    <row r="64" spans="2:14" ht="57">
      <c r="B64" s="69" t="s">
        <v>117</v>
      </c>
      <c r="C64" s="48" t="s">
        <v>118</v>
      </c>
      <c r="D64" s="49" t="s">
        <v>95</v>
      </c>
      <c r="E64" s="50">
        <v>110</v>
      </c>
      <c r="F64" s="51"/>
      <c r="G64" s="51"/>
      <c r="H64" s="64">
        <f t="shared" si="0"/>
        <v>0</v>
      </c>
      <c r="I64" s="52"/>
      <c r="J64" s="64">
        <f t="shared" si="1"/>
        <v>0</v>
      </c>
      <c r="K64" s="64">
        <f t="shared" si="2"/>
        <v>0</v>
      </c>
      <c r="N64" s="23">
        <v>9.2</v>
      </c>
    </row>
    <row r="65" spans="2:14" ht="57">
      <c r="B65" s="69" t="s">
        <v>119</v>
      </c>
      <c r="C65" s="48" t="s">
        <v>120</v>
      </c>
      <c r="D65" s="49" t="s">
        <v>95</v>
      </c>
      <c r="E65" s="50">
        <v>1374</v>
      </c>
      <c r="F65" s="51"/>
      <c r="G65" s="51"/>
      <c r="H65" s="64">
        <f t="shared" si="0"/>
        <v>0</v>
      </c>
      <c r="I65" s="52"/>
      <c r="J65" s="64">
        <f t="shared" si="1"/>
        <v>0</v>
      </c>
      <c r="K65" s="64">
        <f t="shared" si="2"/>
        <v>0</v>
      </c>
      <c r="N65" s="23">
        <v>5.97</v>
      </c>
    </row>
    <row r="66" spans="2:14" ht="57">
      <c r="B66" s="69" t="s">
        <v>121</v>
      </c>
      <c r="C66" s="48" t="s">
        <v>122</v>
      </c>
      <c r="D66" s="49" t="s">
        <v>37</v>
      </c>
      <c r="E66" s="50">
        <v>82</v>
      </c>
      <c r="F66" s="51"/>
      <c r="G66" s="51"/>
      <c r="H66" s="64">
        <f t="shared" si="0"/>
        <v>0</v>
      </c>
      <c r="I66" s="52"/>
      <c r="J66" s="64">
        <f t="shared" si="1"/>
        <v>0</v>
      </c>
      <c r="K66" s="64">
        <f t="shared" si="2"/>
        <v>0</v>
      </c>
      <c r="N66" s="23">
        <v>122.53</v>
      </c>
    </row>
    <row r="67" spans="2:14" ht="15">
      <c r="B67" s="67" t="s">
        <v>123</v>
      </c>
      <c r="C67" s="43" t="s">
        <v>124</v>
      </c>
      <c r="D67" s="44"/>
      <c r="E67" s="45"/>
      <c r="F67" s="45"/>
      <c r="G67" s="45"/>
      <c r="H67" s="45">
        <f t="shared" si="0"/>
      </c>
      <c r="I67" s="46"/>
      <c r="J67" s="45">
        <f t="shared" si="1"/>
      </c>
      <c r="K67" s="47">
        <f t="shared" si="2"/>
      </c>
      <c r="N67" s="23"/>
    </row>
    <row r="68" spans="2:14" ht="57">
      <c r="B68" s="69" t="s">
        <v>125</v>
      </c>
      <c r="C68" s="48" t="s">
        <v>92</v>
      </c>
      <c r="D68" s="49" t="s">
        <v>70</v>
      </c>
      <c r="E68" s="50">
        <v>27</v>
      </c>
      <c r="F68" s="51"/>
      <c r="G68" s="51"/>
      <c r="H68" s="64">
        <f t="shared" si="0"/>
        <v>0</v>
      </c>
      <c r="I68" s="52"/>
      <c r="J68" s="64">
        <f t="shared" si="1"/>
        <v>0</v>
      </c>
      <c r="K68" s="64">
        <f t="shared" si="2"/>
        <v>0</v>
      </c>
      <c r="N68" s="23">
        <v>433.08</v>
      </c>
    </row>
    <row r="69" spans="2:14" ht="57">
      <c r="B69" s="69" t="s">
        <v>126</v>
      </c>
      <c r="C69" s="48" t="s">
        <v>107</v>
      </c>
      <c r="D69" s="49" t="s">
        <v>95</v>
      </c>
      <c r="E69" s="50">
        <v>372</v>
      </c>
      <c r="F69" s="51"/>
      <c r="G69" s="51"/>
      <c r="H69" s="64">
        <f t="shared" si="0"/>
        <v>0</v>
      </c>
      <c r="I69" s="52"/>
      <c r="J69" s="64">
        <f t="shared" si="1"/>
        <v>0</v>
      </c>
      <c r="K69" s="64">
        <f t="shared" si="2"/>
        <v>0</v>
      </c>
      <c r="N69" s="23">
        <v>14.26</v>
      </c>
    </row>
    <row r="70" spans="2:14" ht="57">
      <c r="B70" s="69" t="s">
        <v>127</v>
      </c>
      <c r="C70" s="48" t="s">
        <v>128</v>
      </c>
      <c r="D70" s="49" t="s">
        <v>95</v>
      </c>
      <c r="E70" s="50">
        <v>864</v>
      </c>
      <c r="F70" s="51"/>
      <c r="G70" s="51"/>
      <c r="H70" s="64">
        <f t="shared" si="0"/>
        <v>0</v>
      </c>
      <c r="I70" s="52"/>
      <c r="J70" s="64">
        <f t="shared" si="1"/>
        <v>0</v>
      </c>
      <c r="K70" s="64">
        <f t="shared" si="2"/>
        <v>0</v>
      </c>
      <c r="N70" s="23">
        <v>11.44</v>
      </c>
    </row>
    <row r="71" spans="2:14" ht="57">
      <c r="B71" s="69" t="s">
        <v>129</v>
      </c>
      <c r="C71" s="48" t="s">
        <v>109</v>
      </c>
      <c r="D71" s="49" t="s">
        <v>95</v>
      </c>
      <c r="E71" s="50">
        <v>70</v>
      </c>
      <c r="F71" s="51"/>
      <c r="G71" s="51"/>
      <c r="H71" s="64">
        <f t="shared" si="0"/>
        <v>0</v>
      </c>
      <c r="I71" s="52"/>
      <c r="J71" s="64">
        <f t="shared" si="1"/>
        <v>0</v>
      </c>
      <c r="K71" s="64">
        <f t="shared" si="2"/>
        <v>0</v>
      </c>
      <c r="N71" s="23">
        <v>6.83</v>
      </c>
    </row>
    <row r="72" spans="2:14" ht="57">
      <c r="B72" s="69" t="s">
        <v>130</v>
      </c>
      <c r="C72" s="48" t="s">
        <v>122</v>
      </c>
      <c r="D72" s="49" t="s">
        <v>37</v>
      </c>
      <c r="E72" s="50">
        <v>96</v>
      </c>
      <c r="F72" s="51"/>
      <c r="G72" s="51"/>
      <c r="H72" s="64">
        <f t="shared" si="0"/>
        <v>0</v>
      </c>
      <c r="I72" s="52"/>
      <c r="J72" s="64">
        <f t="shared" si="1"/>
        <v>0</v>
      </c>
      <c r="K72" s="64">
        <f t="shared" si="2"/>
        <v>0</v>
      </c>
      <c r="N72" s="23">
        <v>122.53</v>
      </c>
    </row>
    <row r="73" spans="2:14" ht="15">
      <c r="B73" s="67">
        <v>7</v>
      </c>
      <c r="C73" s="43" t="s">
        <v>131</v>
      </c>
      <c r="D73" s="44"/>
      <c r="E73" s="45"/>
      <c r="F73" s="45"/>
      <c r="G73" s="45"/>
      <c r="H73" s="45">
        <f t="shared" si="0"/>
      </c>
      <c r="I73" s="46"/>
      <c r="J73" s="45">
        <f t="shared" si="1"/>
      </c>
      <c r="K73" s="47">
        <f t="shared" si="2"/>
      </c>
      <c r="N73" s="23"/>
    </row>
    <row r="74" spans="2:14" ht="15">
      <c r="B74" s="67" t="s">
        <v>132</v>
      </c>
      <c r="C74" s="43" t="s">
        <v>133</v>
      </c>
      <c r="D74" s="44"/>
      <c r="E74" s="45"/>
      <c r="F74" s="45"/>
      <c r="G74" s="45"/>
      <c r="H74" s="45">
        <f t="shared" si="0"/>
      </c>
      <c r="I74" s="46"/>
      <c r="J74" s="45">
        <f t="shared" si="1"/>
      </c>
      <c r="K74" s="47">
        <f t="shared" si="2"/>
      </c>
      <c r="N74" s="23"/>
    </row>
    <row r="75" spans="2:14" ht="57">
      <c r="B75" s="69" t="s">
        <v>134</v>
      </c>
      <c r="C75" s="48" t="s">
        <v>92</v>
      </c>
      <c r="D75" s="49" t="s">
        <v>70</v>
      </c>
      <c r="E75" s="50">
        <v>60</v>
      </c>
      <c r="F75" s="51"/>
      <c r="G75" s="51"/>
      <c r="H75" s="64">
        <f t="shared" si="0"/>
        <v>0</v>
      </c>
      <c r="I75" s="52"/>
      <c r="J75" s="64">
        <f t="shared" si="1"/>
        <v>0</v>
      </c>
      <c r="K75" s="64">
        <f t="shared" si="2"/>
        <v>0</v>
      </c>
      <c r="N75" s="23">
        <v>433.08</v>
      </c>
    </row>
    <row r="76" spans="2:14" ht="57">
      <c r="B76" s="69" t="s">
        <v>135</v>
      </c>
      <c r="C76" s="48" t="s">
        <v>136</v>
      </c>
      <c r="D76" s="49" t="s">
        <v>95</v>
      </c>
      <c r="E76" s="50">
        <v>766</v>
      </c>
      <c r="F76" s="51"/>
      <c r="G76" s="51"/>
      <c r="H76" s="64">
        <f t="shared" si="0"/>
        <v>0</v>
      </c>
      <c r="I76" s="52"/>
      <c r="J76" s="64">
        <f t="shared" si="1"/>
        <v>0</v>
      </c>
      <c r="K76" s="64">
        <f t="shared" si="2"/>
        <v>0</v>
      </c>
      <c r="N76" s="23">
        <v>13.26</v>
      </c>
    </row>
    <row r="77" spans="2:14" ht="57">
      <c r="B77" s="69" t="s">
        <v>137</v>
      </c>
      <c r="C77" s="48" t="s">
        <v>138</v>
      </c>
      <c r="D77" s="49" t="s">
        <v>95</v>
      </c>
      <c r="E77" s="50">
        <v>308</v>
      </c>
      <c r="F77" s="51"/>
      <c r="G77" s="51"/>
      <c r="H77" s="64">
        <f t="shared" si="0"/>
        <v>0</v>
      </c>
      <c r="I77" s="52"/>
      <c r="J77" s="64">
        <f t="shared" si="1"/>
        <v>0</v>
      </c>
      <c r="K77" s="64">
        <f t="shared" si="2"/>
        <v>0</v>
      </c>
      <c r="N77" s="23">
        <v>14.26</v>
      </c>
    </row>
    <row r="78" spans="2:14" ht="57">
      <c r="B78" s="69" t="s">
        <v>139</v>
      </c>
      <c r="C78" s="48" t="s">
        <v>140</v>
      </c>
      <c r="D78" s="49" t="s">
        <v>95</v>
      </c>
      <c r="E78" s="50">
        <v>878</v>
      </c>
      <c r="F78" s="51"/>
      <c r="G78" s="51"/>
      <c r="H78" s="64">
        <f t="shared" si="0"/>
        <v>0</v>
      </c>
      <c r="I78" s="52"/>
      <c r="J78" s="64">
        <f t="shared" si="1"/>
        <v>0</v>
      </c>
      <c r="K78" s="64">
        <f t="shared" si="2"/>
        <v>0</v>
      </c>
      <c r="N78" s="23">
        <v>11.44</v>
      </c>
    </row>
    <row r="79" spans="2:14" ht="57">
      <c r="B79" s="69" t="s">
        <v>141</v>
      </c>
      <c r="C79" s="48" t="s">
        <v>142</v>
      </c>
      <c r="D79" s="49" t="s">
        <v>95</v>
      </c>
      <c r="E79" s="50">
        <v>4520</v>
      </c>
      <c r="F79" s="51"/>
      <c r="G79" s="51"/>
      <c r="H79" s="64">
        <f t="shared" si="0"/>
        <v>0</v>
      </c>
      <c r="I79" s="52"/>
      <c r="J79" s="64">
        <f t="shared" si="1"/>
        <v>0</v>
      </c>
      <c r="K79" s="64">
        <f t="shared" si="2"/>
        <v>0</v>
      </c>
      <c r="N79" s="23">
        <v>8.26</v>
      </c>
    </row>
    <row r="80" spans="2:14" ht="57">
      <c r="B80" s="69" t="s">
        <v>143</v>
      </c>
      <c r="C80" s="48" t="s">
        <v>144</v>
      </c>
      <c r="D80" s="49" t="s">
        <v>95</v>
      </c>
      <c r="E80" s="50">
        <v>1924</v>
      </c>
      <c r="F80" s="51"/>
      <c r="G80" s="51"/>
      <c r="H80" s="64">
        <f t="shared" si="0"/>
        <v>0</v>
      </c>
      <c r="I80" s="52"/>
      <c r="J80" s="64">
        <f t="shared" si="1"/>
        <v>0</v>
      </c>
      <c r="K80" s="64">
        <f t="shared" si="2"/>
        <v>0</v>
      </c>
      <c r="N80" s="23">
        <v>6.83</v>
      </c>
    </row>
    <row r="81" spans="2:14" ht="57">
      <c r="B81" s="69" t="s">
        <v>145</v>
      </c>
      <c r="C81" s="48" t="s">
        <v>146</v>
      </c>
      <c r="D81" s="49" t="s">
        <v>95</v>
      </c>
      <c r="E81" s="50">
        <v>9822</v>
      </c>
      <c r="F81" s="51"/>
      <c r="G81" s="51"/>
      <c r="H81" s="64">
        <f t="shared" si="0"/>
        <v>0</v>
      </c>
      <c r="I81" s="52"/>
      <c r="J81" s="64">
        <f t="shared" si="1"/>
        <v>0</v>
      </c>
      <c r="K81" s="64">
        <f t="shared" si="2"/>
        <v>0</v>
      </c>
      <c r="N81" s="23">
        <v>5.53</v>
      </c>
    </row>
    <row r="82" spans="2:14" ht="57">
      <c r="B82" s="69" t="s">
        <v>147</v>
      </c>
      <c r="C82" s="48" t="s">
        <v>122</v>
      </c>
      <c r="D82" s="49" t="s">
        <v>37</v>
      </c>
      <c r="E82" s="50">
        <v>660</v>
      </c>
      <c r="F82" s="51"/>
      <c r="G82" s="51"/>
      <c r="H82" s="64">
        <f t="shared" si="0"/>
        <v>0</v>
      </c>
      <c r="I82" s="52"/>
      <c r="J82" s="64">
        <f t="shared" si="1"/>
        <v>0</v>
      </c>
      <c r="K82" s="64">
        <f t="shared" si="2"/>
        <v>0</v>
      </c>
      <c r="N82" s="23">
        <v>122.53</v>
      </c>
    </row>
    <row r="83" spans="2:14" ht="71.25">
      <c r="B83" s="69" t="s">
        <v>148</v>
      </c>
      <c r="C83" s="48" t="s">
        <v>149</v>
      </c>
      <c r="D83" s="49" t="s">
        <v>70</v>
      </c>
      <c r="E83" s="50">
        <v>60</v>
      </c>
      <c r="F83" s="51"/>
      <c r="G83" s="51"/>
      <c r="H83" s="64">
        <f t="shared" si="0"/>
        <v>0</v>
      </c>
      <c r="I83" s="52"/>
      <c r="J83" s="64">
        <f t="shared" si="1"/>
        <v>0</v>
      </c>
      <c r="K83" s="64">
        <f t="shared" si="2"/>
        <v>0</v>
      </c>
      <c r="N83" s="23">
        <v>353.3</v>
      </c>
    </row>
    <row r="84" spans="2:14" ht="15">
      <c r="B84" s="67" t="s">
        <v>150</v>
      </c>
      <c r="C84" s="43" t="s">
        <v>151</v>
      </c>
      <c r="D84" s="44"/>
      <c r="E84" s="45"/>
      <c r="F84" s="45"/>
      <c r="G84" s="45"/>
      <c r="H84" s="45">
        <f t="shared" si="0"/>
      </c>
      <c r="I84" s="46"/>
      <c r="J84" s="45">
        <f t="shared" si="1"/>
      </c>
      <c r="K84" s="47">
        <f t="shared" si="2"/>
      </c>
      <c r="N84" s="23"/>
    </row>
    <row r="85" spans="2:14" ht="14.25">
      <c r="B85" s="69" t="s">
        <v>152</v>
      </c>
      <c r="C85" s="48" t="s">
        <v>153</v>
      </c>
      <c r="D85" s="49" t="s">
        <v>154</v>
      </c>
      <c r="E85" s="50">
        <v>101.76</v>
      </c>
      <c r="F85" s="51"/>
      <c r="G85" s="51"/>
      <c r="H85" s="64">
        <f t="shared" si="0"/>
        <v>0</v>
      </c>
      <c r="I85" s="52"/>
      <c r="J85" s="64">
        <f t="shared" si="1"/>
        <v>0</v>
      </c>
      <c r="K85" s="64">
        <f t="shared" si="2"/>
        <v>0</v>
      </c>
      <c r="N85" s="23">
        <v>105.91</v>
      </c>
    </row>
    <row r="86" spans="2:14" ht="15">
      <c r="B86" s="67" t="s">
        <v>155</v>
      </c>
      <c r="C86" s="43" t="s">
        <v>156</v>
      </c>
      <c r="D86" s="44"/>
      <c r="E86" s="45"/>
      <c r="F86" s="45"/>
      <c r="G86" s="45"/>
      <c r="H86" s="45">
        <f t="shared" si="0"/>
      </c>
      <c r="I86" s="46"/>
      <c r="J86" s="45">
        <f t="shared" si="1"/>
      </c>
      <c r="K86" s="47">
        <f t="shared" si="2"/>
      </c>
      <c r="N86" s="23"/>
    </row>
    <row r="87" spans="2:14" ht="57">
      <c r="B87" s="69" t="s">
        <v>157</v>
      </c>
      <c r="C87" s="48" t="s">
        <v>92</v>
      </c>
      <c r="D87" s="49" t="s">
        <v>70</v>
      </c>
      <c r="E87" s="50">
        <v>11</v>
      </c>
      <c r="F87" s="51"/>
      <c r="G87" s="51"/>
      <c r="H87" s="64">
        <f t="shared" si="0"/>
        <v>0</v>
      </c>
      <c r="I87" s="52"/>
      <c r="J87" s="64">
        <f t="shared" si="1"/>
        <v>0</v>
      </c>
      <c r="K87" s="64">
        <f t="shared" si="2"/>
        <v>0</v>
      </c>
      <c r="N87" s="23">
        <v>433.08</v>
      </c>
    </row>
    <row r="88" spans="2:14" ht="57">
      <c r="B88" s="69" t="s">
        <v>158</v>
      </c>
      <c r="C88" s="48" t="s">
        <v>159</v>
      </c>
      <c r="D88" s="49" t="s">
        <v>95</v>
      </c>
      <c r="E88" s="50">
        <v>76</v>
      </c>
      <c r="F88" s="51"/>
      <c r="G88" s="51"/>
      <c r="H88" s="64">
        <f aca="true" t="shared" si="3" ref="H88:H135">IF(E88&lt;&gt;"",ROUND(F88,2)+ROUND(G88,2),"")</f>
        <v>0</v>
      </c>
      <c r="I88" s="52"/>
      <c r="J88" s="64">
        <f aca="true" t="shared" si="4" ref="J88:J135">IF(E88&lt;&gt;"",ROUND(H88*(1+ROUND(I88,4)),2),"")</f>
        <v>0</v>
      </c>
      <c r="K88" s="64">
        <f aca="true" t="shared" si="5" ref="K88:K135">IF(E88&lt;&gt;"",ROUND(ROUND(J88,2)*ROUND(E88,2),2),"")</f>
        <v>0</v>
      </c>
      <c r="N88" s="23">
        <v>12.55</v>
      </c>
    </row>
    <row r="89" spans="2:14" ht="57">
      <c r="B89" s="69" t="s">
        <v>160</v>
      </c>
      <c r="C89" s="48" t="s">
        <v>161</v>
      </c>
      <c r="D89" s="49" t="s">
        <v>95</v>
      </c>
      <c r="E89" s="50">
        <v>672</v>
      </c>
      <c r="F89" s="51"/>
      <c r="G89" s="51"/>
      <c r="H89" s="64">
        <f t="shared" si="3"/>
        <v>0</v>
      </c>
      <c r="I89" s="52"/>
      <c r="J89" s="64">
        <f t="shared" si="4"/>
        <v>0</v>
      </c>
      <c r="K89" s="64">
        <f t="shared" si="5"/>
        <v>0</v>
      </c>
      <c r="N89" s="23">
        <v>10.15</v>
      </c>
    </row>
    <row r="90" spans="2:14" ht="57">
      <c r="B90" s="69" t="s">
        <v>162</v>
      </c>
      <c r="C90" s="48" t="s">
        <v>163</v>
      </c>
      <c r="D90" s="49" t="s">
        <v>95</v>
      </c>
      <c r="E90" s="50">
        <v>656</v>
      </c>
      <c r="F90" s="51"/>
      <c r="G90" s="51"/>
      <c r="H90" s="64">
        <f t="shared" si="3"/>
        <v>0</v>
      </c>
      <c r="I90" s="52"/>
      <c r="J90" s="64">
        <f t="shared" si="4"/>
        <v>0</v>
      </c>
      <c r="K90" s="64">
        <f t="shared" si="5"/>
        <v>0</v>
      </c>
      <c r="N90" s="23">
        <v>5.53</v>
      </c>
    </row>
    <row r="91" spans="2:14" ht="57">
      <c r="B91" s="69" t="s">
        <v>164</v>
      </c>
      <c r="C91" s="48" t="s">
        <v>165</v>
      </c>
      <c r="D91" s="49" t="s">
        <v>95</v>
      </c>
      <c r="E91" s="50">
        <v>680</v>
      </c>
      <c r="F91" s="51"/>
      <c r="G91" s="51"/>
      <c r="H91" s="64">
        <f t="shared" si="3"/>
        <v>0</v>
      </c>
      <c r="I91" s="52"/>
      <c r="J91" s="64">
        <f t="shared" si="4"/>
        <v>0</v>
      </c>
      <c r="K91" s="64">
        <f t="shared" si="5"/>
        <v>0</v>
      </c>
      <c r="N91" s="23">
        <v>5.94</v>
      </c>
    </row>
    <row r="92" spans="2:14" ht="57">
      <c r="B92" s="69" t="s">
        <v>166</v>
      </c>
      <c r="C92" s="48" t="s">
        <v>122</v>
      </c>
      <c r="D92" s="49" t="s">
        <v>37</v>
      </c>
      <c r="E92" s="50">
        <v>130</v>
      </c>
      <c r="F92" s="51"/>
      <c r="G92" s="51"/>
      <c r="H92" s="64">
        <f t="shared" si="3"/>
        <v>0</v>
      </c>
      <c r="I92" s="52"/>
      <c r="J92" s="64">
        <f t="shared" si="4"/>
        <v>0</v>
      </c>
      <c r="K92" s="64">
        <f t="shared" si="5"/>
        <v>0</v>
      </c>
      <c r="N92" s="23">
        <v>122.53</v>
      </c>
    </row>
    <row r="93" spans="2:14" ht="15">
      <c r="B93" s="67" t="s">
        <v>167</v>
      </c>
      <c r="C93" s="43" t="s">
        <v>168</v>
      </c>
      <c r="D93" s="44"/>
      <c r="E93" s="45"/>
      <c r="F93" s="45"/>
      <c r="G93" s="45"/>
      <c r="H93" s="45">
        <f t="shared" si="3"/>
      </c>
      <c r="I93" s="46"/>
      <c r="J93" s="45">
        <f t="shared" si="4"/>
      </c>
      <c r="K93" s="47">
        <f t="shared" si="5"/>
      </c>
      <c r="N93" s="23"/>
    </row>
    <row r="94" spans="2:14" ht="57">
      <c r="B94" s="69" t="s">
        <v>169</v>
      </c>
      <c r="C94" s="48" t="s">
        <v>92</v>
      </c>
      <c r="D94" s="49" t="s">
        <v>70</v>
      </c>
      <c r="E94" s="50">
        <v>11</v>
      </c>
      <c r="F94" s="51"/>
      <c r="G94" s="51"/>
      <c r="H94" s="64">
        <f t="shared" si="3"/>
        <v>0</v>
      </c>
      <c r="I94" s="52"/>
      <c r="J94" s="64">
        <f t="shared" si="4"/>
        <v>0</v>
      </c>
      <c r="K94" s="64">
        <f t="shared" si="5"/>
        <v>0</v>
      </c>
      <c r="N94" s="23">
        <v>433.08</v>
      </c>
    </row>
    <row r="95" spans="2:14" ht="57">
      <c r="B95" s="69" t="s">
        <v>170</v>
      </c>
      <c r="C95" s="48" t="s">
        <v>171</v>
      </c>
      <c r="D95" s="49" t="s">
        <v>95</v>
      </c>
      <c r="E95" s="50">
        <v>132</v>
      </c>
      <c r="F95" s="51"/>
      <c r="G95" s="51"/>
      <c r="H95" s="64">
        <f t="shared" si="3"/>
        <v>0</v>
      </c>
      <c r="I95" s="52"/>
      <c r="J95" s="64">
        <f t="shared" si="4"/>
        <v>0</v>
      </c>
      <c r="K95" s="64">
        <f t="shared" si="5"/>
        <v>0</v>
      </c>
      <c r="N95" s="23">
        <v>12.51</v>
      </c>
    </row>
    <row r="96" spans="2:14" ht="57">
      <c r="B96" s="69" t="s">
        <v>172</v>
      </c>
      <c r="C96" s="48" t="s">
        <v>173</v>
      </c>
      <c r="D96" s="49" t="s">
        <v>95</v>
      </c>
      <c r="E96" s="50">
        <v>480</v>
      </c>
      <c r="F96" s="51"/>
      <c r="G96" s="51"/>
      <c r="H96" s="64">
        <f t="shared" si="3"/>
        <v>0</v>
      </c>
      <c r="I96" s="52"/>
      <c r="J96" s="64">
        <f t="shared" si="4"/>
        <v>0</v>
      </c>
      <c r="K96" s="64">
        <f t="shared" si="5"/>
        <v>0</v>
      </c>
      <c r="N96" s="23">
        <v>10.78</v>
      </c>
    </row>
    <row r="97" spans="2:14" ht="14.25">
      <c r="B97" s="69" t="s">
        <v>174</v>
      </c>
      <c r="C97" s="48" t="s">
        <v>175</v>
      </c>
      <c r="D97" s="49" t="s">
        <v>95</v>
      </c>
      <c r="E97" s="50">
        <v>1122</v>
      </c>
      <c r="F97" s="51"/>
      <c r="G97" s="51"/>
      <c r="H97" s="64">
        <f t="shared" si="3"/>
        <v>0</v>
      </c>
      <c r="I97" s="52"/>
      <c r="J97" s="64">
        <f t="shared" si="4"/>
        <v>0</v>
      </c>
      <c r="K97" s="64">
        <f t="shared" si="5"/>
        <v>0</v>
      </c>
      <c r="N97" s="23">
        <v>10.21</v>
      </c>
    </row>
    <row r="98" spans="2:14" ht="71.25">
      <c r="B98" s="69" t="s">
        <v>176</v>
      </c>
      <c r="C98" s="48" t="s">
        <v>177</v>
      </c>
      <c r="D98" s="49" t="s">
        <v>37</v>
      </c>
      <c r="E98" s="50">
        <v>270</v>
      </c>
      <c r="F98" s="51"/>
      <c r="G98" s="51"/>
      <c r="H98" s="64">
        <f t="shared" si="3"/>
        <v>0</v>
      </c>
      <c r="I98" s="52"/>
      <c r="J98" s="64">
        <f t="shared" si="4"/>
        <v>0</v>
      </c>
      <c r="K98" s="64">
        <f t="shared" si="5"/>
        <v>0</v>
      </c>
      <c r="N98" s="23">
        <v>47.21</v>
      </c>
    </row>
    <row r="99" spans="2:14" ht="15">
      <c r="B99" s="67" t="s">
        <v>178</v>
      </c>
      <c r="C99" s="43" t="s">
        <v>179</v>
      </c>
      <c r="D99" s="44"/>
      <c r="E99" s="45"/>
      <c r="F99" s="45"/>
      <c r="G99" s="45"/>
      <c r="H99" s="45">
        <f t="shared" si="3"/>
      </c>
      <c r="I99" s="46"/>
      <c r="J99" s="45">
        <f t="shared" si="4"/>
      </c>
      <c r="K99" s="47">
        <f t="shared" si="5"/>
      </c>
      <c r="N99" s="23"/>
    </row>
    <row r="100" spans="2:14" ht="57">
      <c r="B100" s="69" t="s">
        <v>180</v>
      </c>
      <c r="C100" s="48" t="s">
        <v>92</v>
      </c>
      <c r="D100" s="49" t="s">
        <v>70</v>
      </c>
      <c r="E100" s="50">
        <v>60</v>
      </c>
      <c r="F100" s="51"/>
      <c r="G100" s="51"/>
      <c r="H100" s="64">
        <f t="shared" si="3"/>
        <v>0</v>
      </c>
      <c r="I100" s="52"/>
      <c r="J100" s="64">
        <f t="shared" si="4"/>
        <v>0</v>
      </c>
      <c r="K100" s="64">
        <f t="shared" si="5"/>
        <v>0</v>
      </c>
      <c r="N100" s="23">
        <v>433.08</v>
      </c>
    </row>
    <row r="101" spans="2:14" ht="57">
      <c r="B101" s="69" t="s">
        <v>181</v>
      </c>
      <c r="C101" s="48" t="s">
        <v>182</v>
      </c>
      <c r="D101" s="49" t="s">
        <v>95</v>
      </c>
      <c r="E101" s="50">
        <v>1806</v>
      </c>
      <c r="F101" s="51"/>
      <c r="G101" s="51"/>
      <c r="H101" s="64">
        <f t="shared" si="3"/>
        <v>0</v>
      </c>
      <c r="I101" s="52"/>
      <c r="J101" s="64">
        <f t="shared" si="4"/>
        <v>0</v>
      </c>
      <c r="K101" s="64">
        <f t="shared" si="5"/>
        <v>0</v>
      </c>
      <c r="N101" s="23">
        <v>7.03</v>
      </c>
    </row>
    <row r="102" spans="2:14" ht="57">
      <c r="B102" s="69" t="s">
        <v>183</v>
      </c>
      <c r="C102" s="48" t="s">
        <v>184</v>
      </c>
      <c r="D102" s="49" t="s">
        <v>95</v>
      </c>
      <c r="E102" s="50">
        <v>2926</v>
      </c>
      <c r="F102" s="51"/>
      <c r="G102" s="51"/>
      <c r="H102" s="64">
        <f t="shared" si="3"/>
        <v>0</v>
      </c>
      <c r="I102" s="52"/>
      <c r="J102" s="64">
        <f t="shared" si="4"/>
        <v>0</v>
      </c>
      <c r="K102" s="64">
        <f t="shared" si="5"/>
        <v>0</v>
      </c>
      <c r="N102" s="23">
        <v>6.08</v>
      </c>
    </row>
    <row r="103" spans="2:14" ht="28.5">
      <c r="B103" s="69" t="s">
        <v>185</v>
      </c>
      <c r="C103" s="48" t="s">
        <v>186</v>
      </c>
      <c r="D103" s="49" t="s">
        <v>95</v>
      </c>
      <c r="E103" s="50">
        <v>154</v>
      </c>
      <c r="F103" s="51"/>
      <c r="G103" s="51"/>
      <c r="H103" s="64">
        <f t="shared" si="3"/>
        <v>0</v>
      </c>
      <c r="I103" s="52"/>
      <c r="J103" s="64">
        <f t="shared" si="4"/>
        <v>0</v>
      </c>
      <c r="K103" s="64">
        <f t="shared" si="5"/>
        <v>0</v>
      </c>
      <c r="N103" s="23">
        <v>6.52</v>
      </c>
    </row>
    <row r="104" spans="2:14" ht="57">
      <c r="B104" s="69" t="s">
        <v>187</v>
      </c>
      <c r="C104" s="48" t="s">
        <v>188</v>
      </c>
      <c r="D104" s="49" t="s">
        <v>35</v>
      </c>
      <c r="E104" s="50">
        <v>12</v>
      </c>
      <c r="F104" s="51"/>
      <c r="G104" s="51"/>
      <c r="H104" s="64">
        <f t="shared" si="3"/>
        <v>0</v>
      </c>
      <c r="I104" s="52"/>
      <c r="J104" s="64">
        <f t="shared" si="4"/>
        <v>0</v>
      </c>
      <c r="K104" s="64">
        <f t="shared" si="5"/>
        <v>0</v>
      </c>
      <c r="N104" s="23">
        <v>19.67</v>
      </c>
    </row>
    <row r="105" spans="2:14" ht="71.25">
      <c r="B105" s="69" t="s">
        <v>189</v>
      </c>
      <c r="C105" s="48" t="s">
        <v>177</v>
      </c>
      <c r="D105" s="49" t="s">
        <v>37</v>
      </c>
      <c r="E105" s="50">
        <v>200</v>
      </c>
      <c r="F105" s="51"/>
      <c r="G105" s="51"/>
      <c r="H105" s="64">
        <f t="shared" si="3"/>
        <v>0</v>
      </c>
      <c r="I105" s="52"/>
      <c r="J105" s="64">
        <f t="shared" si="4"/>
        <v>0</v>
      </c>
      <c r="K105" s="64">
        <f t="shared" si="5"/>
        <v>0</v>
      </c>
      <c r="N105" s="23">
        <v>47.21</v>
      </c>
    </row>
    <row r="106" spans="2:14" ht="15">
      <c r="B106" s="67" t="s">
        <v>190</v>
      </c>
      <c r="C106" s="43" t="s">
        <v>191</v>
      </c>
      <c r="D106" s="44"/>
      <c r="E106" s="45"/>
      <c r="F106" s="45"/>
      <c r="G106" s="45"/>
      <c r="H106" s="45">
        <f t="shared" si="3"/>
      </c>
      <c r="I106" s="46"/>
      <c r="J106" s="45">
        <f t="shared" si="4"/>
      </c>
      <c r="K106" s="47">
        <f t="shared" si="5"/>
      </c>
      <c r="N106" s="23"/>
    </row>
    <row r="107" spans="2:14" ht="57">
      <c r="B107" s="69" t="s">
        <v>192</v>
      </c>
      <c r="C107" s="48" t="s">
        <v>92</v>
      </c>
      <c r="D107" s="49" t="s">
        <v>70</v>
      </c>
      <c r="E107" s="50">
        <v>10</v>
      </c>
      <c r="F107" s="51"/>
      <c r="G107" s="51"/>
      <c r="H107" s="64">
        <f t="shared" si="3"/>
        <v>0</v>
      </c>
      <c r="I107" s="52"/>
      <c r="J107" s="64">
        <f t="shared" si="4"/>
        <v>0</v>
      </c>
      <c r="K107" s="64">
        <f t="shared" si="5"/>
        <v>0</v>
      </c>
      <c r="N107" s="23">
        <v>433.08</v>
      </c>
    </row>
    <row r="108" spans="2:14" ht="57">
      <c r="B108" s="69" t="s">
        <v>193</v>
      </c>
      <c r="C108" s="48" t="s">
        <v>194</v>
      </c>
      <c r="D108" s="49" t="s">
        <v>95</v>
      </c>
      <c r="E108" s="50">
        <v>74</v>
      </c>
      <c r="F108" s="51"/>
      <c r="G108" s="51"/>
      <c r="H108" s="64">
        <f t="shared" si="3"/>
        <v>0</v>
      </c>
      <c r="I108" s="52"/>
      <c r="J108" s="64">
        <f t="shared" si="4"/>
        <v>0</v>
      </c>
      <c r="K108" s="64">
        <f t="shared" si="5"/>
        <v>0</v>
      </c>
      <c r="N108" s="23">
        <v>14.54</v>
      </c>
    </row>
    <row r="109" spans="2:14" ht="57">
      <c r="B109" s="69" t="s">
        <v>195</v>
      </c>
      <c r="C109" s="48" t="s">
        <v>161</v>
      </c>
      <c r="D109" s="49" t="s">
        <v>95</v>
      </c>
      <c r="E109" s="50">
        <v>940</v>
      </c>
      <c r="F109" s="51"/>
      <c r="G109" s="51"/>
      <c r="H109" s="64">
        <f t="shared" si="3"/>
        <v>0</v>
      </c>
      <c r="I109" s="52"/>
      <c r="J109" s="64">
        <f t="shared" si="4"/>
        <v>0</v>
      </c>
      <c r="K109" s="64">
        <f t="shared" si="5"/>
        <v>0</v>
      </c>
      <c r="N109" s="23">
        <v>10.15</v>
      </c>
    </row>
    <row r="110" spans="2:14" ht="57">
      <c r="B110" s="69" t="s">
        <v>196</v>
      </c>
      <c r="C110" s="48" t="s">
        <v>197</v>
      </c>
      <c r="D110" s="49" t="s">
        <v>35</v>
      </c>
      <c r="E110" s="50">
        <v>100</v>
      </c>
      <c r="F110" s="51"/>
      <c r="G110" s="51"/>
      <c r="H110" s="64">
        <f t="shared" si="3"/>
        <v>0</v>
      </c>
      <c r="I110" s="52"/>
      <c r="J110" s="64">
        <f t="shared" si="4"/>
        <v>0</v>
      </c>
      <c r="K110" s="64">
        <f t="shared" si="5"/>
        <v>0</v>
      </c>
      <c r="N110" s="23">
        <v>8.42</v>
      </c>
    </row>
    <row r="111" spans="2:14" ht="42.75">
      <c r="B111" s="69" t="s">
        <v>198</v>
      </c>
      <c r="C111" s="48" t="s">
        <v>199</v>
      </c>
      <c r="D111" s="49" t="s">
        <v>22</v>
      </c>
      <c r="E111" s="50">
        <v>12</v>
      </c>
      <c r="F111" s="51"/>
      <c r="G111" s="51"/>
      <c r="H111" s="64">
        <f t="shared" si="3"/>
        <v>0</v>
      </c>
      <c r="I111" s="52"/>
      <c r="J111" s="64">
        <f t="shared" si="4"/>
        <v>0</v>
      </c>
      <c r="K111" s="64">
        <f t="shared" si="5"/>
        <v>0</v>
      </c>
      <c r="N111" s="23">
        <v>10.44</v>
      </c>
    </row>
    <row r="112" spans="2:14" ht="28.5">
      <c r="B112" s="69" t="s">
        <v>200</v>
      </c>
      <c r="C112" s="48" t="s">
        <v>201</v>
      </c>
      <c r="D112" s="49" t="s">
        <v>22</v>
      </c>
      <c r="E112" s="50">
        <v>12</v>
      </c>
      <c r="F112" s="51"/>
      <c r="G112" s="51"/>
      <c r="H112" s="64">
        <f t="shared" si="3"/>
        <v>0</v>
      </c>
      <c r="I112" s="52"/>
      <c r="J112" s="64">
        <f t="shared" si="4"/>
        <v>0</v>
      </c>
      <c r="K112" s="64">
        <f t="shared" si="5"/>
        <v>0</v>
      </c>
      <c r="N112" s="23">
        <v>2.68</v>
      </c>
    </row>
    <row r="113" spans="2:14" ht="57">
      <c r="B113" s="69" t="s">
        <v>202</v>
      </c>
      <c r="C113" s="48" t="s">
        <v>122</v>
      </c>
      <c r="D113" s="49" t="s">
        <v>37</v>
      </c>
      <c r="E113" s="50">
        <v>156</v>
      </c>
      <c r="F113" s="51"/>
      <c r="G113" s="51"/>
      <c r="H113" s="64">
        <f t="shared" si="3"/>
        <v>0</v>
      </c>
      <c r="I113" s="52"/>
      <c r="J113" s="64">
        <f t="shared" si="4"/>
        <v>0</v>
      </c>
      <c r="K113" s="64">
        <f t="shared" si="5"/>
        <v>0</v>
      </c>
      <c r="N113" s="23">
        <v>122.53</v>
      </c>
    </row>
    <row r="114" spans="2:14" ht="15">
      <c r="B114" s="67" t="s">
        <v>203</v>
      </c>
      <c r="C114" s="43" t="s">
        <v>204</v>
      </c>
      <c r="D114" s="44"/>
      <c r="E114" s="45"/>
      <c r="F114" s="45"/>
      <c r="G114" s="45"/>
      <c r="H114" s="45">
        <f t="shared" si="3"/>
      </c>
      <c r="I114" s="46"/>
      <c r="J114" s="45">
        <f t="shared" si="4"/>
      </c>
      <c r="K114" s="47">
        <f t="shared" si="5"/>
      </c>
      <c r="N114" s="23"/>
    </row>
    <row r="115" spans="2:14" ht="57">
      <c r="B115" s="69" t="s">
        <v>205</v>
      </c>
      <c r="C115" s="48" t="s">
        <v>92</v>
      </c>
      <c r="D115" s="49" t="s">
        <v>70</v>
      </c>
      <c r="E115" s="50">
        <v>16</v>
      </c>
      <c r="F115" s="51"/>
      <c r="G115" s="51"/>
      <c r="H115" s="64">
        <f t="shared" si="3"/>
        <v>0</v>
      </c>
      <c r="I115" s="52"/>
      <c r="J115" s="64">
        <f t="shared" si="4"/>
        <v>0</v>
      </c>
      <c r="K115" s="64">
        <f t="shared" si="5"/>
        <v>0</v>
      </c>
      <c r="N115" s="23">
        <v>433.08</v>
      </c>
    </row>
    <row r="116" spans="2:14" ht="57">
      <c r="B116" s="69" t="s">
        <v>206</v>
      </c>
      <c r="C116" s="48" t="s">
        <v>159</v>
      </c>
      <c r="D116" s="49" t="s">
        <v>95</v>
      </c>
      <c r="E116" s="50">
        <v>190</v>
      </c>
      <c r="F116" s="51"/>
      <c r="G116" s="51"/>
      <c r="H116" s="64">
        <f t="shared" si="3"/>
        <v>0</v>
      </c>
      <c r="I116" s="52"/>
      <c r="J116" s="64">
        <f t="shared" si="4"/>
        <v>0</v>
      </c>
      <c r="K116" s="64">
        <f t="shared" si="5"/>
        <v>0</v>
      </c>
      <c r="N116" s="23">
        <v>12.55</v>
      </c>
    </row>
    <row r="117" spans="2:14" ht="57">
      <c r="B117" s="69" t="s">
        <v>207</v>
      </c>
      <c r="C117" s="48" t="s">
        <v>161</v>
      </c>
      <c r="D117" s="49" t="s">
        <v>95</v>
      </c>
      <c r="E117" s="50">
        <v>466</v>
      </c>
      <c r="F117" s="51"/>
      <c r="G117" s="51"/>
      <c r="H117" s="64">
        <f t="shared" si="3"/>
        <v>0</v>
      </c>
      <c r="I117" s="52"/>
      <c r="J117" s="64">
        <f t="shared" si="4"/>
        <v>0</v>
      </c>
      <c r="K117" s="64">
        <f t="shared" si="5"/>
        <v>0</v>
      </c>
      <c r="N117" s="23">
        <v>10.15</v>
      </c>
    </row>
    <row r="118" spans="2:14" ht="57">
      <c r="B118" s="69" t="s">
        <v>208</v>
      </c>
      <c r="C118" s="48" t="s">
        <v>122</v>
      </c>
      <c r="D118" s="49" t="s">
        <v>37</v>
      </c>
      <c r="E118" s="50">
        <v>60</v>
      </c>
      <c r="F118" s="51"/>
      <c r="G118" s="51"/>
      <c r="H118" s="64">
        <f t="shared" si="3"/>
        <v>0</v>
      </c>
      <c r="I118" s="52"/>
      <c r="J118" s="64">
        <f t="shared" si="4"/>
        <v>0</v>
      </c>
      <c r="K118" s="64">
        <f t="shared" si="5"/>
        <v>0</v>
      </c>
      <c r="N118" s="23">
        <v>122.53</v>
      </c>
    </row>
    <row r="119" spans="2:14" ht="15">
      <c r="B119" s="67" t="s">
        <v>209</v>
      </c>
      <c r="C119" s="43" t="s">
        <v>210</v>
      </c>
      <c r="D119" s="44"/>
      <c r="E119" s="45"/>
      <c r="F119" s="45"/>
      <c r="G119" s="45"/>
      <c r="H119" s="45">
        <f t="shared" si="3"/>
      </c>
      <c r="I119" s="46"/>
      <c r="J119" s="45">
        <f t="shared" si="4"/>
      </c>
      <c r="K119" s="47">
        <f t="shared" si="5"/>
      </c>
      <c r="N119" s="23"/>
    </row>
    <row r="120" spans="2:14" ht="57">
      <c r="B120" s="69" t="s">
        <v>211</v>
      </c>
      <c r="C120" s="48" t="s">
        <v>92</v>
      </c>
      <c r="D120" s="49" t="s">
        <v>70</v>
      </c>
      <c r="E120" s="50">
        <v>10</v>
      </c>
      <c r="F120" s="51"/>
      <c r="G120" s="51"/>
      <c r="H120" s="64">
        <f t="shared" si="3"/>
        <v>0</v>
      </c>
      <c r="I120" s="52"/>
      <c r="J120" s="64">
        <f t="shared" si="4"/>
        <v>0</v>
      </c>
      <c r="K120" s="64">
        <f t="shared" si="5"/>
        <v>0</v>
      </c>
      <c r="N120" s="23">
        <v>433.08</v>
      </c>
    </row>
    <row r="121" spans="2:14" ht="57">
      <c r="B121" s="69" t="s">
        <v>212</v>
      </c>
      <c r="C121" s="48" t="s">
        <v>213</v>
      </c>
      <c r="D121" s="49" t="s">
        <v>95</v>
      </c>
      <c r="E121" s="50">
        <v>114</v>
      </c>
      <c r="F121" s="51"/>
      <c r="G121" s="51"/>
      <c r="H121" s="64">
        <f t="shared" si="3"/>
        <v>0</v>
      </c>
      <c r="I121" s="52"/>
      <c r="J121" s="64">
        <f t="shared" si="4"/>
        <v>0</v>
      </c>
      <c r="K121" s="64">
        <f t="shared" si="5"/>
        <v>0</v>
      </c>
      <c r="N121" s="23">
        <v>13.26</v>
      </c>
    </row>
    <row r="122" spans="2:14" ht="57">
      <c r="B122" s="69" t="s">
        <v>214</v>
      </c>
      <c r="C122" s="48" t="s">
        <v>159</v>
      </c>
      <c r="D122" s="49" t="s">
        <v>95</v>
      </c>
      <c r="E122" s="50">
        <v>220</v>
      </c>
      <c r="F122" s="51"/>
      <c r="G122" s="51"/>
      <c r="H122" s="64">
        <f t="shared" si="3"/>
        <v>0</v>
      </c>
      <c r="I122" s="52"/>
      <c r="J122" s="64">
        <f t="shared" si="4"/>
        <v>0</v>
      </c>
      <c r="K122" s="64">
        <f t="shared" si="5"/>
        <v>0</v>
      </c>
      <c r="N122" s="23">
        <v>12.55</v>
      </c>
    </row>
    <row r="123" spans="2:14" ht="57">
      <c r="B123" s="69" t="s">
        <v>215</v>
      </c>
      <c r="C123" s="48" t="s">
        <v>216</v>
      </c>
      <c r="D123" s="49" t="s">
        <v>95</v>
      </c>
      <c r="E123" s="50">
        <v>232</v>
      </c>
      <c r="F123" s="51"/>
      <c r="G123" s="51"/>
      <c r="H123" s="64">
        <f t="shared" si="3"/>
        <v>0</v>
      </c>
      <c r="I123" s="52"/>
      <c r="J123" s="64">
        <f t="shared" si="4"/>
        <v>0</v>
      </c>
      <c r="K123" s="64">
        <f t="shared" si="5"/>
        <v>0</v>
      </c>
      <c r="N123" s="23">
        <v>6.21</v>
      </c>
    </row>
    <row r="124" spans="2:14" ht="57">
      <c r="B124" s="69" t="s">
        <v>217</v>
      </c>
      <c r="C124" s="48" t="s">
        <v>122</v>
      </c>
      <c r="D124" s="49" t="s">
        <v>37</v>
      </c>
      <c r="E124" s="50">
        <v>100</v>
      </c>
      <c r="F124" s="51"/>
      <c r="G124" s="51"/>
      <c r="H124" s="64">
        <f t="shared" si="3"/>
        <v>0</v>
      </c>
      <c r="I124" s="52"/>
      <c r="J124" s="64">
        <f t="shared" si="4"/>
        <v>0</v>
      </c>
      <c r="K124" s="64">
        <f t="shared" si="5"/>
        <v>0</v>
      </c>
      <c r="N124" s="23">
        <v>122.53</v>
      </c>
    </row>
    <row r="125" spans="2:14" ht="15">
      <c r="B125" s="67" t="s">
        <v>218</v>
      </c>
      <c r="C125" s="43" t="s">
        <v>219</v>
      </c>
      <c r="D125" s="44"/>
      <c r="E125" s="45"/>
      <c r="F125" s="45"/>
      <c r="G125" s="45"/>
      <c r="H125" s="45">
        <f t="shared" si="3"/>
      </c>
      <c r="I125" s="46"/>
      <c r="J125" s="45">
        <f t="shared" si="4"/>
      </c>
      <c r="K125" s="47">
        <f t="shared" si="5"/>
      </c>
      <c r="N125" s="23"/>
    </row>
    <row r="126" spans="2:14" ht="57">
      <c r="B126" s="69" t="s">
        <v>220</v>
      </c>
      <c r="C126" s="48" t="s">
        <v>92</v>
      </c>
      <c r="D126" s="49" t="s">
        <v>70</v>
      </c>
      <c r="E126" s="50">
        <v>20</v>
      </c>
      <c r="F126" s="51"/>
      <c r="G126" s="51"/>
      <c r="H126" s="64">
        <f t="shared" si="3"/>
        <v>0</v>
      </c>
      <c r="I126" s="52"/>
      <c r="J126" s="64">
        <f t="shared" si="4"/>
        <v>0</v>
      </c>
      <c r="K126" s="64">
        <f t="shared" si="5"/>
        <v>0</v>
      </c>
      <c r="N126" s="23">
        <v>433.08</v>
      </c>
    </row>
    <row r="127" spans="2:14" ht="57">
      <c r="B127" s="69" t="s">
        <v>221</v>
      </c>
      <c r="C127" s="48" t="s">
        <v>222</v>
      </c>
      <c r="D127" s="49" t="s">
        <v>95</v>
      </c>
      <c r="E127" s="50">
        <v>364</v>
      </c>
      <c r="F127" s="51"/>
      <c r="G127" s="51"/>
      <c r="H127" s="64">
        <f t="shared" si="3"/>
        <v>0</v>
      </c>
      <c r="I127" s="52"/>
      <c r="J127" s="64">
        <f t="shared" si="4"/>
        <v>0</v>
      </c>
      <c r="K127" s="64">
        <f t="shared" si="5"/>
        <v>0</v>
      </c>
      <c r="N127" s="23">
        <v>8.84</v>
      </c>
    </row>
    <row r="128" spans="2:14" ht="57">
      <c r="B128" s="69" t="s">
        <v>223</v>
      </c>
      <c r="C128" s="48" t="s">
        <v>184</v>
      </c>
      <c r="D128" s="49" t="s">
        <v>95</v>
      </c>
      <c r="E128" s="50">
        <v>240</v>
      </c>
      <c r="F128" s="51"/>
      <c r="G128" s="51"/>
      <c r="H128" s="64">
        <f t="shared" si="3"/>
        <v>0</v>
      </c>
      <c r="I128" s="52"/>
      <c r="J128" s="64">
        <f t="shared" si="4"/>
        <v>0</v>
      </c>
      <c r="K128" s="64">
        <f t="shared" si="5"/>
        <v>0</v>
      </c>
      <c r="N128" s="23">
        <v>6.08</v>
      </c>
    </row>
    <row r="129" spans="2:14" ht="57">
      <c r="B129" s="69" t="s">
        <v>224</v>
      </c>
      <c r="C129" s="48" t="s">
        <v>225</v>
      </c>
      <c r="D129" s="49" t="s">
        <v>95</v>
      </c>
      <c r="E129" s="50">
        <v>1130</v>
      </c>
      <c r="F129" s="51"/>
      <c r="G129" s="51"/>
      <c r="H129" s="64">
        <f t="shared" si="3"/>
        <v>0</v>
      </c>
      <c r="I129" s="52"/>
      <c r="J129" s="64">
        <f t="shared" si="4"/>
        <v>0</v>
      </c>
      <c r="K129" s="64">
        <f t="shared" si="5"/>
        <v>0</v>
      </c>
      <c r="N129" s="23">
        <v>5.69</v>
      </c>
    </row>
    <row r="130" spans="2:14" ht="71.25">
      <c r="B130" s="69" t="s">
        <v>226</v>
      </c>
      <c r="C130" s="48" t="s">
        <v>177</v>
      </c>
      <c r="D130" s="49" t="s">
        <v>37</v>
      </c>
      <c r="E130" s="50">
        <v>20</v>
      </c>
      <c r="F130" s="51"/>
      <c r="G130" s="51"/>
      <c r="H130" s="64">
        <f t="shared" si="3"/>
        <v>0</v>
      </c>
      <c r="I130" s="52"/>
      <c r="J130" s="64">
        <f t="shared" si="4"/>
        <v>0</v>
      </c>
      <c r="K130" s="64">
        <f t="shared" si="5"/>
        <v>0</v>
      </c>
      <c r="N130" s="23">
        <v>47.21</v>
      </c>
    </row>
    <row r="131" spans="2:14" ht="15">
      <c r="B131" s="67">
        <v>8</v>
      </c>
      <c r="C131" s="43" t="s">
        <v>227</v>
      </c>
      <c r="D131" s="44"/>
      <c r="E131" s="45"/>
      <c r="F131" s="45"/>
      <c r="G131" s="45"/>
      <c r="H131" s="45">
        <f t="shared" si="3"/>
      </c>
      <c r="I131" s="46"/>
      <c r="J131" s="45">
        <f t="shared" si="4"/>
      </c>
      <c r="K131" s="47">
        <f t="shared" si="5"/>
      </c>
      <c r="N131" s="23"/>
    </row>
    <row r="132" spans="2:14" ht="42.75">
      <c r="B132" s="69" t="s">
        <v>228</v>
      </c>
      <c r="C132" s="48" t="s">
        <v>229</v>
      </c>
      <c r="D132" s="49" t="s">
        <v>70</v>
      </c>
      <c r="E132" s="50">
        <v>1148.5</v>
      </c>
      <c r="F132" s="51"/>
      <c r="G132" s="51"/>
      <c r="H132" s="64">
        <f t="shared" si="3"/>
        <v>0</v>
      </c>
      <c r="I132" s="52"/>
      <c r="J132" s="64">
        <f t="shared" si="4"/>
        <v>0</v>
      </c>
      <c r="K132" s="64">
        <f t="shared" si="5"/>
        <v>0</v>
      </c>
      <c r="N132" s="23">
        <v>83.48</v>
      </c>
    </row>
    <row r="133" spans="2:14" ht="42.75">
      <c r="B133" s="69" t="s">
        <v>230</v>
      </c>
      <c r="C133" s="48" t="s">
        <v>231</v>
      </c>
      <c r="D133" s="49" t="s">
        <v>70</v>
      </c>
      <c r="E133" s="50">
        <v>1396.6</v>
      </c>
      <c r="F133" s="51"/>
      <c r="G133" s="51"/>
      <c r="H133" s="64">
        <f t="shared" si="3"/>
        <v>0</v>
      </c>
      <c r="I133" s="52"/>
      <c r="J133" s="64">
        <f t="shared" si="4"/>
        <v>0</v>
      </c>
      <c r="K133" s="64">
        <f t="shared" si="5"/>
        <v>0</v>
      </c>
      <c r="N133" s="23">
        <v>1.3</v>
      </c>
    </row>
    <row r="134" spans="2:14" ht="42.75">
      <c r="B134" s="69" t="s">
        <v>232</v>
      </c>
      <c r="C134" s="48" t="s">
        <v>233</v>
      </c>
      <c r="D134" s="49" t="s">
        <v>70</v>
      </c>
      <c r="E134" s="50">
        <v>248.1</v>
      </c>
      <c r="F134" s="51"/>
      <c r="G134" s="51"/>
      <c r="H134" s="64">
        <f t="shared" si="3"/>
        <v>0</v>
      </c>
      <c r="I134" s="52"/>
      <c r="J134" s="64">
        <f t="shared" si="4"/>
        <v>0</v>
      </c>
      <c r="K134" s="64">
        <f t="shared" si="5"/>
        <v>0</v>
      </c>
      <c r="N134" s="23">
        <v>110.65</v>
      </c>
    </row>
    <row r="135" spans="2:14" ht="42.75">
      <c r="B135" s="69" t="s">
        <v>234</v>
      </c>
      <c r="C135" s="48" t="s">
        <v>72</v>
      </c>
      <c r="D135" s="49" t="s">
        <v>53</v>
      </c>
      <c r="E135" s="50">
        <v>34915</v>
      </c>
      <c r="F135" s="51"/>
      <c r="G135" s="51"/>
      <c r="H135" s="64">
        <f t="shared" si="3"/>
        <v>0</v>
      </c>
      <c r="I135" s="52"/>
      <c r="J135" s="64">
        <f t="shared" si="4"/>
        <v>0</v>
      </c>
      <c r="K135" s="64">
        <f t="shared" si="5"/>
        <v>0</v>
      </c>
      <c r="N135" s="23">
        <v>1.13</v>
      </c>
    </row>
    <row r="136" spans="2:11" ht="15">
      <c r="B136" s="24"/>
      <c r="C136" s="25"/>
      <c r="D136" s="25"/>
      <c r="E136" s="25"/>
      <c r="F136" s="25"/>
      <c r="G136" s="25"/>
      <c r="H136" s="25"/>
      <c r="I136" s="26"/>
      <c r="J136" s="27" t="s">
        <v>23</v>
      </c>
      <c r="K136" s="28">
        <f>SUM(K22:K135)</f>
        <v>0</v>
      </c>
    </row>
    <row r="137" ht="12.75">
      <c r="J137" s="29"/>
    </row>
    <row r="138" spans="2:10" ht="14.25">
      <c r="B138" s="30"/>
      <c r="C138" s="31">
        <f>C7</f>
        <v>0</v>
      </c>
      <c r="J138" s="29"/>
    </row>
    <row r="139" spans="2:10" ht="14.25">
      <c r="B139" s="32" t="str">
        <f>IF(B138="","(cidade)","")</f>
        <v>(cidade)</v>
      </c>
      <c r="C139" s="33"/>
      <c r="J139" s="29"/>
    </row>
    <row r="140" ht="12.75">
      <c r="J140" s="29"/>
    </row>
    <row r="141" ht="12.75">
      <c r="J141" s="29"/>
    </row>
    <row r="142" spans="3:10" ht="13.5" thickBot="1">
      <c r="C142" s="34"/>
      <c r="G142" s="35"/>
      <c r="H142" s="35"/>
      <c r="I142" s="35"/>
      <c r="J142" s="36"/>
    </row>
    <row r="143" spans="2:10" ht="15">
      <c r="B143" s="17"/>
      <c r="C143" s="37" t="s">
        <v>24</v>
      </c>
      <c r="D143" s="17"/>
      <c r="E143" s="17"/>
      <c r="F143" s="17"/>
      <c r="G143" s="73" t="s">
        <v>25</v>
      </c>
      <c r="H143" s="73"/>
      <c r="I143" s="73"/>
      <c r="J143" s="73"/>
    </row>
    <row r="144" spans="2:10" ht="14.25" customHeight="1">
      <c r="B144" s="38" t="s">
        <v>26</v>
      </c>
      <c r="C144" s="39"/>
      <c r="D144" s="17"/>
      <c r="F144" s="38" t="s">
        <v>26</v>
      </c>
      <c r="G144" s="71"/>
      <c r="H144" s="71"/>
      <c r="I144" s="71"/>
      <c r="J144" s="71"/>
    </row>
    <row r="145" spans="2:11" ht="14.25" customHeight="1">
      <c r="B145" s="38" t="s">
        <v>27</v>
      </c>
      <c r="C145" s="39"/>
      <c r="D145" s="17"/>
      <c r="F145" s="38" t="s">
        <v>28</v>
      </c>
      <c r="G145" s="71"/>
      <c r="H145" s="71"/>
      <c r="I145" s="71"/>
      <c r="J145" s="71"/>
      <c r="K145" s="1" t="str">
        <f>IF(G145="","(Ex,: Engenheiro Civil)","")</f>
        <v>(Ex,: Engenheiro Civil)</v>
      </c>
    </row>
    <row r="146" spans="2:11" ht="14.25" customHeight="1">
      <c r="B146" s="38" t="s">
        <v>29</v>
      </c>
      <c r="C146" s="40"/>
      <c r="D146" s="17"/>
      <c r="F146" s="38" t="s">
        <v>30</v>
      </c>
      <c r="G146" s="71"/>
      <c r="H146" s="71"/>
      <c r="I146" s="71"/>
      <c r="J146" s="71"/>
      <c r="K146" s="1" t="str">
        <f>IF(G146="","(Ex: 100015-3)","")</f>
        <v>(Ex: 100015-3)</v>
      </c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</sheetData>
  <sheetProtection sheet="1" formatColumns="0" formatRows="0"/>
  <mergeCells count="25">
    <mergeCell ref="N20:N21"/>
    <mergeCell ref="F20:H20"/>
    <mergeCell ref="G143:J143"/>
    <mergeCell ref="G144:J144"/>
    <mergeCell ref="B15:C15"/>
    <mergeCell ref="E15:K15"/>
    <mergeCell ref="B17:K17"/>
    <mergeCell ref="B18:K18"/>
    <mergeCell ref="B20:B21"/>
    <mergeCell ref="D20:D21"/>
    <mergeCell ref="E20:E21"/>
    <mergeCell ref="I20:I21"/>
    <mergeCell ref="J20:J21"/>
    <mergeCell ref="G145:J145"/>
    <mergeCell ref="K20:K21"/>
    <mergeCell ref="G146:J146"/>
    <mergeCell ref="B1:K1"/>
    <mergeCell ref="B10:K10"/>
    <mergeCell ref="B12:C12"/>
    <mergeCell ref="D12:H12"/>
    <mergeCell ref="I12:K12"/>
    <mergeCell ref="B13:C13"/>
    <mergeCell ref="D13:H13"/>
    <mergeCell ref="I13:K13"/>
    <mergeCell ref="C20:C21"/>
  </mergeCells>
  <conditionalFormatting sqref="C4">
    <cfRule type="expression" priority="288" dxfId="124" stopIfTrue="1">
      <formula>C4=""</formula>
    </cfRule>
    <cfRule type="expression" priority="289" dxfId="124" stopIfTrue="1">
      <formula>""</formula>
    </cfRule>
  </conditionalFormatting>
  <conditionalFormatting sqref="C5">
    <cfRule type="expression" priority="290" dxfId="124" stopIfTrue="1">
      <formula>C5=""</formula>
    </cfRule>
  </conditionalFormatting>
  <conditionalFormatting sqref="C6">
    <cfRule type="expression" priority="291" dxfId="124" stopIfTrue="1">
      <formula>C6=""</formula>
    </cfRule>
  </conditionalFormatting>
  <conditionalFormatting sqref="C7">
    <cfRule type="expression" priority="292" dxfId="124" stopIfTrue="1">
      <formula>C7=""</formula>
    </cfRule>
  </conditionalFormatting>
  <conditionalFormatting sqref="H6">
    <cfRule type="expression" priority="293" dxfId="124" stopIfTrue="1">
      <formula>H6=""</formula>
    </cfRule>
  </conditionalFormatting>
  <conditionalFormatting sqref="H5">
    <cfRule type="expression" priority="294" dxfId="124" stopIfTrue="1">
      <formula>H5=""</formula>
    </cfRule>
  </conditionalFormatting>
  <conditionalFormatting sqref="D15">
    <cfRule type="expression" priority="295" dxfId="124" stopIfTrue="1">
      <formula>$D$15=""</formula>
    </cfRule>
  </conditionalFormatting>
  <conditionalFormatting sqref="C144">
    <cfRule type="expression" priority="298" dxfId="124" stopIfTrue="1">
      <formula>C144=""</formula>
    </cfRule>
  </conditionalFormatting>
  <conditionalFormatting sqref="C145">
    <cfRule type="expression" priority="299" dxfId="124" stopIfTrue="1">
      <formula>C145=""</formula>
    </cfRule>
  </conditionalFormatting>
  <conditionalFormatting sqref="G145">
    <cfRule type="expression" priority="300" dxfId="124" stopIfTrue="1">
      <formula>G145=""</formula>
    </cfRule>
  </conditionalFormatting>
  <conditionalFormatting sqref="B138">
    <cfRule type="expression" priority="301" dxfId="124" stopIfTrue="1">
      <formula>$B$138=""</formula>
    </cfRule>
  </conditionalFormatting>
  <conditionalFormatting sqref="G144">
    <cfRule type="expression" priority="302" dxfId="124" stopIfTrue="1">
      <formula>G144=""</formula>
    </cfRule>
  </conditionalFormatting>
  <conditionalFormatting sqref="G146">
    <cfRule type="expression" priority="303" dxfId="124" stopIfTrue="1">
      <formula>G146=""</formula>
    </cfRule>
  </conditionalFormatting>
  <conditionalFormatting sqref="C146">
    <cfRule type="expression" priority="304" dxfId="124" stopIfTrue="1">
      <formula>$C$146=""</formula>
    </cfRule>
  </conditionalFormatting>
  <conditionalFormatting sqref="E15:G15">
    <cfRule type="containsText" priority="286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285" dxfId="0" operator="containsText" stopIfTrue="1" text="(INFORMAR AQUI O VALOR POR EXTENSO)">
      <formula>NOT(ISERROR(SEARCH("(INFORMAR AQUI O VALOR POR EXTENSO)",I13)))</formula>
    </cfRule>
  </conditionalFormatting>
  <conditionalFormatting sqref="F130 F132:F135">
    <cfRule type="expression" priority="224" dxfId="0" stopIfTrue="1">
      <formula>F130=""</formula>
    </cfRule>
  </conditionalFormatting>
  <conditionalFormatting sqref="G130 G132:G135">
    <cfRule type="expression" priority="223" dxfId="0" stopIfTrue="1">
      <formula>G130=""</formula>
    </cfRule>
  </conditionalFormatting>
  <conditionalFormatting sqref="F132">
    <cfRule type="expression" priority="222" dxfId="0" stopIfTrue="1">
      <formula>F132=""</formula>
    </cfRule>
  </conditionalFormatting>
  <conditionalFormatting sqref="G132">
    <cfRule type="expression" priority="221" dxfId="0" stopIfTrue="1">
      <formula>G132=""</formula>
    </cfRule>
  </conditionalFormatting>
  <conditionalFormatting sqref="F134:G135">
    <cfRule type="expression" priority="220" dxfId="0" stopIfTrue="1">
      <formula>F134=""</formula>
    </cfRule>
  </conditionalFormatting>
  <conditionalFormatting sqref="I130 I132:I135">
    <cfRule type="expression" priority="213" dxfId="0" stopIfTrue="1">
      <formula>I130=""</formula>
    </cfRule>
  </conditionalFormatting>
  <conditionalFormatting sqref="I132">
    <cfRule type="expression" priority="212" dxfId="0" stopIfTrue="1">
      <formula>I132=""</formula>
    </cfRule>
  </conditionalFormatting>
  <conditionalFormatting sqref="I134">
    <cfRule type="expression" priority="211" dxfId="0" stopIfTrue="1">
      <formula>I134=""</formula>
    </cfRule>
  </conditionalFormatting>
  <conditionalFormatting sqref="I135">
    <cfRule type="expression" priority="210" dxfId="0" stopIfTrue="1">
      <formula>I135=""</formula>
    </cfRule>
  </conditionalFormatting>
  <conditionalFormatting sqref="F112:F113 F115:F118 F120:F124 F126:F129">
    <cfRule type="expression" priority="193" dxfId="0" stopIfTrue="1">
      <formula>F112=""</formula>
    </cfRule>
  </conditionalFormatting>
  <conditionalFormatting sqref="G112:G113 G115:G118 G120:G124 G126:G129">
    <cfRule type="expression" priority="192" dxfId="0" stopIfTrue="1">
      <formula>G112=""</formula>
    </cfRule>
  </conditionalFormatting>
  <conditionalFormatting sqref="F116:G117">
    <cfRule type="expression" priority="189" dxfId="0" stopIfTrue="1">
      <formula>F116=""</formula>
    </cfRule>
  </conditionalFormatting>
  <conditionalFormatting sqref="F120:G121">
    <cfRule type="expression" priority="188" dxfId="0" stopIfTrue="1">
      <formula>F120=""</formula>
    </cfRule>
  </conditionalFormatting>
  <conditionalFormatting sqref="F124:G124">
    <cfRule type="expression" priority="187" dxfId="0" stopIfTrue="1">
      <formula>F124=""</formula>
    </cfRule>
  </conditionalFormatting>
  <conditionalFormatting sqref="F127">
    <cfRule type="expression" priority="186" dxfId="0" stopIfTrue="1">
      <formula>F127=""</formula>
    </cfRule>
  </conditionalFormatting>
  <conditionalFormatting sqref="G127">
    <cfRule type="expression" priority="185" dxfId="0" stopIfTrue="1">
      <formula>G127=""</formula>
    </cfRule>
  </conditionalFormatting>
  <conditionalFormatting sqref="F129">
    <cfRule type="expression" priority="184" dxfId="0" stopIfTrue="1">
      <formula>F129=""</formula>
    </cfRule>
  </conditionalFormatting>
  <conditionalFormatting sqref="G129">
    <cfRule type="expression" priority="183" dxfId="0" stopIfTrue="1">
      <formula>G129=""</formula>
    </cfRule>
  </conditionalFormatting>
  <conditionalFormatting sqref="I112:I113 I115:I118 I120:I124 I126:I129">
    <cfRule type="expression" priority="182" dxfId="0" stopIfTrue="1">
      <formula>I112=""</formula>
    </cfRule>
  </conditionalFormatting>
  <conditionalFormatting sqref="I116">
    <cfRule type="expression" priority="180" dxfId="0" stopIfTrue="1">
      <formula>I116=""</formula>
    </cfRule>
  </conditionalFormatting>
  <conditionalFormatting sqref="I117">
    <cfRule type="expression" priority="179" dxfId="0" stopIfTrue="1">
      <formula>I117=""</formula>
    </cfRule>
  </conditionalFormatting>
  <conditionalFormatting sqref="I120">
    <cfRule type="expression" priority="177" dxfId="0" stopIfTrue="1">
      <formula>I120=""</formula>
    </cfRule>
  </conditionalFormatting>
  <conditionalFormatting sqref="I121">
    <cfRule type="expression" priority="176" dxfId="0" stopIfTrue="1">
      <formula>I121=""</formula>
    </cfRule>
  </conditionalFormatting>
  <conditionalFormatting sqref="I124">
    <cfRule type="expression" priority="175" dxfId="0" stopIfTrue="1">
      <formula>I124=""</formula>
    </cfRule>
  </conditionalFormatting>
  <conditionalFormatting sqref="I127">
    <cfRule type="expression" priority="173" dxfId="0" stopIfTrue="1">
      <formula>I127=""</formula>
    </cfRule>
  </conditionalFormatting>
  <conditionalFormatting sqref="I129">
    <cfRule type="expression" priority="172" dxfId="0" stopIfTrue="1">
      <formula>I129=""</formula>
    </cfRule>
  </conditionalFormatting>
  <conditionalFormatting sqref="F94:F98 F100:F105 F107:F111">
    <cfRule type="expression" priority="164" dxfId="0" stopIfTrue="1">
      <formula>F94=""</formula>
    </cfRule>
  </conditionalFormatting>
  <conditionalFormatting sqref="G94:G98 G100:G105 G107:G111">
    <cfRule type="expression" priority="163" dxfId="0" stopIfTrue="1">
      <formula>G94=""</formula>
    </cfRule>
  </conditionalFormatting>
  <conditionalFormatting sqref="F96">
    <cfRule type="expression" priority="162" dxfId="0" stopIfTrue="1">
      <formula>F96=""</formula>
    </cfRule>
  </conditionalFormatting>
  <conditionalFormatting sqref="G96">
    <cfRule type="expression" priority="161" dxfId="0" stopIfTrue="1">
      <formula>G96=""</formula>
    </cfRule>
  </conditionalFormatting>
  <conditionalFormatting sqref="F98:G98">
    <cfRule type="expression" priority="160" dxfId="0" stopIfTrue="1">
      <formula>F98=""</formula>
    </cfRule>
  </conditionalFormatting>
  <conditionalFormatting sqref="F101:G103">
    <cfRule type="expression" priority="159" dxfId="0" stopIfTrue="1">
      <formula>F101=""</formula>
    </cfRule>
  </conditionalFormatting>
  <conditionalFormatting sqref="F107:G107">
    <cfRule type="expression" priority="158" dxfId="0" stopIfTrue="1">
      <formula>F107=""</formula>
    </cfRule>
  </conditionalFormatting>
  <conditionalFormatting sqref="F109">
    <cfRule type="expression" priority="157" dxfId="0" stopIfTrue="1">
      <formula>F109=""</formula>
    </cfRule>
  </conditionalFormatting>
  <conditionalFormatting sqref="G109">
    <cfRule type="expression" priority="156" dxfId="0" stopIfTrue="1">
      <formula>G109=""</formula>
    </cfRule>
  </conditionalFormatting>
  <conditionalFormatting sqref="F111">
    <cfRule type="expression" priority="155" dxfId="0" stopIfTrue="1">
      <formula>F111=""</formula>
    </cfRule>
  </conditionalFormatting>
  <conditionalFormatting sqref="G111">
    <cfRule type="expression" priority="154" dxfId="0" stopIfTrue="1">
      <formula>G111=""</formula>
    </cfRule>
  </conditionalFormatting>
  <conditionalFormatting sqref="I94:I98 I100:I105 I107:I111">
    <cfRule type="expression" priority="153" dxfId="0" stopIfTrue="1">
      <formula>I94=""</formula>
    </cfRule>
  </conditionalFormatting>
  <conditionalFormatting sqref="I96">
    <cfRule type="expression" priority="152" dxfId="0" stopIfTrue="1">
      <formula>I96=""</formula>
    </cfRule>
  </conditionalFormatting>
  <conditionalFormatting sqref="I98">
    <cfRule type="expression" priority="151" dxfId="0" stopIfTrue="1">
      <formula>I98=""</formula>
    </cfRule>
  </conditionalFormatting>
  <conditionalFormatting sqref="I101">
    <cfRule type="expression" priority="149" dxfId="0" stopIfTrue="1">
      <formula>I101=""</formula>
    </cfRule>
  </conditionalFormatting>
  <conditionalFormatting sqref="I102">
    <cfRule type="expression" priority="148" dxfId="0" stopIfTrue="1">
      <formula>I102=""</formula>
    </cfRule>
  </conditionalFormatting>
  <conditionalFormatting sqref="I103">
    <cfRule type="expression" priority="147" dxfId="0" stopIfTrue="1">
      <formula>I103=""</formula>
    </cfRule>
  </conditionalFormatting>
  <conditionalFormatting sqref="I107">
    <cfRule type="expression" priority="145" dxfId="0" stopIfTrue="1">
      <formula>I107=""</formula>
    </cfRule>
  </conditionalFormatting>
  <conditionalFormatting sqref="I109">
    <cfRule type="expression" priority="144" dxfId="0" stopIfTrue="1">
      <formula>I109=""</formula>
    </cfRule>
  </conditionalFormatting>
  <conditionalFormatting sqref="I111">
    <cfRule type="expression" priority="143" dxfId="0" stopIfTrue="1">
      <formula>I111=""</formula>
    </cfRule>
  </conditionalFormatting>
  <conditionalFormatting sqref="F76:F83 F85 F87:F92">
    <cfRule type="expression" priority="135" dxfId="0" stopIfTrue="1">
      <formula>F76=""</formula>
    </cfRule>
  </conditionalFormatting>
  <conditionalFormatting sqref="G76:G83 G85 G87:G92">
    <cfRule type="expression" priority="134" dxfId="0" stopIfTrue="1">
      <formula>G76=""</formula>
    </cfRule>
  </conditionalFormatting>
  <conditionalFormatting sqref="F78">
    <cfRule type="expression" priority="133" dxfId="0" stopIfTrue="1">
      <formula>F78=""</formula>
    </cfRule>
  </conditionalFormatting>
  <conditionalFormatting sqref="G78">
    <cfRule type="expression" priority="132" dxfId="0" stopIfTrue="1">
      <formula>G78=""</formula>
    </cfRule>
  </conditionalFormatting>
  <conditionalFormatting sqref="F80:G81">
    <cfRule type="expression" priority="131" dxfId="0" stopIfTrue="1">
      <formula>F80=""</formula>
    </cfRule>
  </conditionalFormatting>
  <conditionalFormatting sqref="F83:G83 F85:G85">
    <cfRule type="expression" priority="130" dxfId="0" stopIfTrue="1">
      <formula>F83=""</formula>
    </cfRule>
  </conditionalFormatting>
  <conditionalFormatting sqref="F88:G89">
    <cfRule type="expression" priority="129" dxfId="0" stopIfTrue="1">
      <formula>F88=""</formula>
    </cfRule>
  </conditionalFormatting>
  <conditionalFormatting sqref="F91">
    <cfRule type="expression" priority="128" dxfId="0" stopIfTrue="1">
      <formula>F91=""</formula>
    </cfRule>
  </conditionalFormatting>
  <conditionalFormatting sqref="G91">
    <cfRule type="expression" priority="127" dxfId="0" stopIfTrue="1">
      <formula>G91=""</formula>
    </cfRule>
  </conditionalFormatting>
  <conditionalFormatting sqref="I76:I83 I85 I87:I92">
    <cfRule type="expression" priority="124" dxfId="0" stopIfTrue="1">
      <formula>I76=""</formula>
    </cfRule>
  </conditionalFormatting>
  <conditionalFormatting sqref="I78">
    <cfRule type="expression" priority="123" dxfId="0" stopIfTrue="1">
      <formula>I78=""</formula>
    </cfRule>
  </conditionalFormatting>
  <conditionalFormatting sqref="I80">
    <cfRule type="expression" priority="122" dxfId="0" stopIfTrue="1">
      <formula>I80=""</formula>
    </cfRule>
  </conditionalFormatting>
  <conditionalFormatting sqref="I81">
    <cfRule type="expression" priority="121" dxfId="0" stopIfTrue="1">
      <formula>I81=""</formula>
    </cfRule>
  </conditionalFormatting>
  <conditionalFormatting sqref="I83">
    <cfRule type="expression" priority="120" dxfId="0" stopIfTrue="1">
      <formula>I83=""</formula>
    </cfRule>
  </conditionalFormatting>
  <conditionalFormatting sqref="I85">
    <cfRule type="expression" priority="118" dxfId="0" stopIfTrue="1">
      <formula>I85=""</formula>
    </cfRule>
  </conditionalFormatting>
  <conditionalFormatting sqref="I88">
    <cfRule type="expression" priority="117" dxfId="0" stopIfTrue="1">
      <formula>I88=""</formula>
    </cfRule>
  </conditionalFormatting>
  <conditionalFormatting sqref="I89">
    <cfRule type="expression" priority="116" dxfId="0" stopIfTrue="1">
      <formula>I89=""</formula>
    </cfRule>
  </conditionalFormatting>
  <conditionalFormatting sqref="I91">
    <cfRule type="expression" priority="115" dxfId="0" stopIfTrue="1">
      <formula>I91=""</formula>
    </cfRule>
  </conditionalFormatting>
  <conditionalFormatting sqref="F58:F59 F61:F66 F68:F72 F75">
    <cfRule type="expression" priority="106" dxfId="0" stopIfTrue="1">
      <formula>F58=""</formula>
    </cfRule>
  </conditionalFormatting>
  <conditionalFormatting sqref="G58:G59 G61:G66 G68:G72 G75">
    <cfRule type="expression" priority="105" dxfId="0" stopIfTrue="1">
      <formula>G58=""</formula>
    </cfRule>
  </conditionalFormatting>
  <conditionalFormatting sqref="F62:G63">
    <cfRule type="expression" priority="102" dxfId="0" stopIfTrue="1">
      <formula>F62=""</formula>
    </cfRule>
  </conditionalFormatting>
  <conditionalFormatting sqref="F65:G66">
    <cfRule type="expression" priority="101" dxfId="0" stopIfTrue="1">
      <formula>F65=""</formula>
    </cfRule>
  </conditionalFormatting>
  <conditionalFormatting sqref="F70:G71">
    <cfRule type="expression" priority="100" dxfId="0" stopIfTrue="1">
      <formula>F70=""</formula>
    </cfRule>
  </conditionalFormatting>
  <conditionalFormatting sqref="F75">
    <cfRule type="expression" priority="97" dxfId="0" stopIfTrue="1">
      <formula>F75=""</formula>
    </cfRule>
  </conditionalFormatting>
  <conditionalFormatting sqref="G75">
    <cfRule type="expression" priority="96" dxfId="0" stopIfTrue="1">
      <formula>G75=""</formula>
    </cfRule>
  </conditionalFormatting>
  <conditionalFormatting sqref="I58:I59 I61:I66 I68:I72 I75">
    <cfRule type="expression" priority="95" dxfId="0" stopIfTrue="1">
      <formula>I58=""</formula>
    </cfRule>
  </conditionalFormatting>
  <conditionalFormatting sqref="I62">
    <cfRule type="expression" priority="93" dxfId="0" stopIfTrue="1">
      <formula>I62=""</formula>
    </cfRule>
  </conditionalFormatting>
  <conditionalFormatting sqref="I63">
    <cfRule type="expression" priority="92" dxfId="0" stopIfTrue="1">
      <formula>I63=""</formula>
    </cfRule>
  </conditionalFormatting>
  <conditionalFormatting sqref="I65">
    <cfRule type="expression" priority="91" dxfId="0" stopIfTrue="1">
      <formula>I65=""</formula>
    </cfRule>
  </conditionalFormatting>
  <conditionalFormatting sqref="I66">
    <cfRule type="expression" priority="90" dxfId="0" stopIfTrue="1">
      <formula>I66=""</formula>
    </cfRule>
  </conditionalFormatting>
  <conditionalFormatting sqref="I70">
    <cfRule type="expression" priority="88" dxfId="0" stopIfTrue="1">
      <formula>I70=""</formula>
    </cfRule>
  </conditionalFormatting>
  <conditionalFormatting sqref="I71">
    <cfRule type="expression" priority="87" dxfId="0" stopIfTrue="1">
      <formula>I71=""</formula>
    </cfRule>
  </conditionalFormatting>
  <conditionalFormatting sqref="I75">
    <cfRule type="expression" priority="85" dxfId="0" stopIfTrue="1">
      <formula>I75=""</formula>
    </cfRule>
  </conditionalFormatting>
  <conditionalFormatting sqref="F40 F42:F43 F45:F52 F55:F57">
    <cfRule type="expression" priority="77" dxfId="0" stopIfTrue="1">
      <formula>F40=""</formula>
    </cfRule>
  </conditionalFormatting>
  <conditionalFormatting sqref="G40 G42:G43 G45:G52 G55:G57">
    <cfRule type="expression" priority="76" dxfId="0" stopIfTrue="1">
      <formula>G40=""</formula>
    </cfRule>
  </conditionalFormatting>
  <conditionalFormatting sqref="F42">
    <cfRule type="expression" priority="75" dxfId="0" stopIfTrue="1">
      <formula>F42=""</formula>
    </cfRule>
  </conditionalFormatting>
  <conditionalFormatting sqref="G42">
    <cfRule type="expression" priority="74" dxfId="0" stopIfTrue="1">
      <formula>G42=""</formula>
    </cfRule>
  </conditionalFormatting>
  <conditionalFormatting sqref="F45:G45">
    <cfRule type="expression" priority="73" dxfId="0" stopIfTrue="1">
      <formula>F45=""</formula>
    </cfRule>
  </conditionalFormatting>
  <conditionalFormatting sqref="F47:G49">
    <cfRule type="expression" priority="72" dxfId="0" stopIfTrue="1">
      <formula>F47=""</formula>
    </cfRule>
  </conditionalFormatting>
  <conditionalFormatting sqref="F52:G52">
    <cfRule type="expression" priority="71" dxfId="0" stopIfTrue="1">
      <formula>F52=""</formula>
    </cfRule>
  </conditionalFormatting>
  <conditionalFormatting sqref="F55">
    <cfRule type="expression" priority="70" dxfId="0" stopIfTrue="1">
      <formula>F55=""</formula>
    </cfRule>
  </conditionalFormatting>
  <conditionalFormatting sqref="G55">
    <cfRule type="expression" priority="69" dxfId="0" stopIfTrue="1">
      <formula>G55=""</formula>
    </cfRule>
  </conditionalFormatting>
  <conditionalFormatting sqref="F57">
    <cfRule type="expression" priority="68" dxfId="0" stopIfTrue="1">
      <formula>F57=""</formula>
    </cfRule>
  </conditionalFormatting>
  <conditionalFormatting sqref="G57">
    <cfRule type="expression" priority="67" dxfId="0" stopIfTrue="1">
      <formula>G57=""</formula>
    </cfRule>
  </conditionalFormatting>
  <conditionalFormatting sqref="I40 I42:I43 I45:I52 I55:I57">
    <cfRule type="expression" priority="66" dxfId="0" stopIfTrue="1">
      <formula>I40=""</formula>
    </cfRule>
  </conditionalFormatting>
  <conditionalFormatting sqref="I42">
    <cfRule type="expression" priority="65" dxfId="0" stopIfTrue="1">
      <formula>I42=""</formula>
    </cfRule>
  </conditionalFormatting>
  <conditionalFormatting sqref="I45">
    <cfRule type="expression" priority="63" dxfId="0" stopIfTrue="1">
      <formula>I45=""</formula>
    </cfRule>
  </conditionalFormatting>
  <conditionalFormatting sqref="I47">
    <cfRule type="expression" priority="62" dxfId="0" stopIfTrue="1">
      <formula>I47=""</formula>
    </cfRule>
  </conditionalFormatting>
  <conditionalFormatting sqref="I48">
    <cfRule type="expression" priority="61" dxfId="0" stopIfTrue="1">
      <formula>I48=""</formula>
    </cfRule>
  </conditionalFormatting>
  <conditionalFormatting sqref="I49">
    <cfRule type="expression" priority="60" dxfId="0" stopIfTrue="1">
      <formula>I49=""</formula>
    </cfRule>
  </conditionalFormatting>
  <conditionalFormatting sqref="I52">
    <cfRule type="expression" priority="59" dxfId="0" stopIfTrue="1">
      <formula>I52=""</formula>
    </cfRule>
  </conditionalFormatting>
  <conditionalFormatting sqref="I55">
    <cfRule type="expression" priority="57" dxfId="0" stopIfTrue="1">
      <formula>I55=""</formula>
    </cfRule>
  </conditionalFormatting>
  <conditionalFormatting sqref="I57">
    <cfRule type="expression" priority="56" dxfId="0" stopIfTrue="1">
      <formula>I57=""</formula>
    </cfRule>
  </conditionalFormatting>
  <conditionalFormatting sqref="J23:J27 J29:J35 J37:J40 J42:J43 J45:J52 J55:J59 J61:J66 J68:J72 J75:J83 J85 J87:J92 J94:J98 J100:J105 J107:J113 J115:J118 J120:J124 J126:J130 J132:J135">
    <cfRule type="expression" priority="50" dxfId="22" stopIfTrue="1">
      <formula>J23&gt;N23</formula>
    </cfRule>
  </conditionalFormatting>
  <conditionalFormatting sqref="F23:F27 F29:F35 F37:F39">
    <cfRule type="expression" priority="48" dxfId="0" stopIfTrue="1">
      <formula>F23=""</formula>
    </cfRule>
  </conditionalFormatting>
  <conditionalFormatting sqref="G23:G27 G29:G35 G37:G39">
    <cfRule type="expression" priority="47" dxfId="0" stopIfTrue="1">
      <formula>G23=""</formula>
    </cfRule>
  </conditionalFormatting>
  <conditionalFormatting sqref="F24">
    <cfRule type="expression" priority="46" dxfId="0" stopIfTrue="1">
      <formula>F24=""</formula>
    </cfRule>
  </conditionalFormatting>
  <conditionalFormatting sqref="G24">
    <cfRule type="expression" priority="45" dxfId="0" stopIfTrue="1">
      <formula>G24=""</formula>
    </cfRule>
  </conditionalFormatting>
  <conditionalFormatting sqref="F26:G27">
    <cfRule type="expression" priority="44" dxfId="0" stopIfTrue="1">
      <formula>F26=""</formula>
    </cfRule>
  </conditionalFormatting>
  <conditionalFormatting sqref="F29:G31">
    <cfRule type="expression" priority="43" dxfId="0" stopIfTrue="1">
      <formula>F29=""</formula>
    </cfRule>
  </conditionalFormatting>
  <conditionalFormatting sqref="F34:G35">
    <cfRule type="expression" priority="42" dxfId="0" stopIfTrue="1">
      <formula>F34=""</formula>
    </cfRule>
  </conditionalFormatting>
  <conditionalFormatting sqref="F37">
    <cfRule type="expression" priority="41" dxfId="0" stopIfTrue="1">
      <formula>F37=""</formula>
    </cfRule>
  </conditionalFormatting>
  <conditionalFormatting sqref="G37">
    <cfRule type="expression" priority="40" dxfId="0" stopIfTrue="1">
      <formula>G37=""</formula>
    </cfRule>
  </conditionalFormatting>
  <conditionalFormatting sqref="F39">
    <cfRule type="expression" priority="39" dxfId="0" stopIfTrue="1">
      <formula>F39=""</formula>
    </cfRule>
  </conditionalFormatting>
  <conditionalFormatting sqref="G39">
    <cfRule type="expression" priority="38" dxfId="0" stopIfTrue="1">
      <formula>G39=""</formula>
    </cfRule>
  </conditionalFormatting>
  <conditionalFormatting sqref="I23:I27 I29:I35 I37:I39">
    <cfRule type="expression" priority="37" dxfId="0" stopIfTrue="1">
      <formula>I23=""</formula>
    </cfRule>
  </conditionalFormatting>
  <conditionalFormatting sqref="I24">
    <cfRule type="expression" priority="36" dxfId="0" stopIfTrue="1">
      <formula>I24=""</formula>
    </cfRule>
  </conditionalFormatting>
  <conditionalFormatting sqref="I26">
    <cfRule type="expression" priority="35" dxfId="0" stopIfTrue="1">
      <formula>I26=""</formula>
    </cfRule>
  </conditionalFormatting>
  <conditionalFormatting sqref="I27">
    <cfRule type="expression" priority="34" dxfId="0" stopIfTrue="1">
      <formula>I27=""</formula>
    </cfRule>
  </conditionalFormatting>
  <conditionalFormatting sqref="I29">
    <cfRule type="expression" priority="33" dxfId="0" stopIfTrue="1">
      <formula>I29=""</formula>
    </cfRule>
  </conditionalFormatting>
  <conditionalFormatting sqref="I30">
    <cfRule type="expression" priority="32" dxfId="0" stopIfTrue="1">
      <formula>I30=""</formula>
    </cfRule>
  </conditionalFormatting>
  <conditionalFormatting sqref="I31">
    <cfRule type="expression" priority="31" dxfId="0" stopIfTrue="1">
      <formula>I31=""</formula>
    </cfRule>
  </conditionalFormatting>
  <conditionalFormatting sqref="I34">
    <cfRule type="expression" priority="30" dxfId="0" stopIfTrue="1">
      <formula>I34=""</formula>
    </cfRule>
  </conditionalFormatting>
  <conditionalFormatting sqref="I35">
    <cfRule type="expression" priority="29" dxfId="0" stopIfTrue="1">
      <formula>I35=""</formula>
    </cfRule>
  </conditionalFormatting>
  <conditionalFormatting sqref="I37">
    <cfRule type="expression" priority="28" dxfId="0" stopIfTrue="1">
      <formula>I37=""</formula>
    </cfRule>
  </conditionalFormatting>
  <conditionalFormatting sqref="I39">
    <cfRule type="expression" priority="27" dxfId="0" stopIfTrue="1">
      <formula>I39=""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r:id="rId1"/>
  <headerFooter alignWithMargins="0">
    <oddFooter>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E114" sqref="E1:E114"/>
    </sheetView>
  </sheetViews>
  <sheetFormatPr defaultColWidth="9.140625" defaultRowHeight="12.75"/>
  <cols>
    <col min="1" max="1" width="6.57421875" style="0" bestFit="1" customWidth="1"/>
    <col min="2" max="2" width="55.28125" style="0" customWidth="1"/>
    <col min="3" max="3" width="8.57421875" style="0" bestFit="1" customWidth="1"/>
    <col min="4" max="4" width="11.7109375" style="0" bestFit="1" customWidth="1"/>
    <col min="5" max="5" width="10.421875" style="0" bestFit="1" customWidth="1"/>
    <col min="6" max="6" width="11.7109375" style="0" bestFit="1" customWidth="1"/>
  </cols>
  <sheetData>
    <row r="1" spans="1:6" ht="18.75">
      <c r="A1" s="54">
        <v>1</v>
      </c>
      <c r="B1" s="55" t="s">
        <v>47</v>
      </c>
      <c r="C1" s="56"/>
      <c r="D1" s="58"/>
      <c r="E1" s="58"/>
      <c r="F1" s="58"/>
    </row>
    <row r="2" spans="1:6" ht="18.75">
      <c r="A2" s="53" t="s">
        <v>34</v>
      </c>
      <c r="B2" s="53" t="s">
        <v>48</v>
      </c>
      <c r="C2" s="57" t="s">
        <v>49</v>
      </c>
      <c r="D2" s="57">
        <v>432</v>
      </c>
      <c r="E2" s="57">
        <v>128.01</v>
      </c>
      <c r="F2" s="59">
        <v>55300.32</v>
      </c>
    </row>
    <row r="3" spans="1:6" ht="18.75">
      <c r="A3" s="53" t="s">
        <v>36</v>
      </c>
      <c r="B3" s="53" t="s">
        <v>50</v>
      </c>
      <c r="C3" s="57" t="s">
        <v>49</v>
      </c>
      <c r="D3" s="57">
        <v>864</v>
      </c>
      <c r="E3" s="57">
        <v>100.91</v>
      </c>
      <c r="F3" s="59">
        <v>87186.24</v>
      </c>
    </row>
    <row r="4" spans="1:6" ht="75">
      <c r="A4" s="53" t="s">
        <v>38</v>
      </c>
      <c r="B4" s="53" t="s">
        <v>51</v>
      </c>
      <c r="C4" s="57" t="s">
        <v>42</v>
      </c>
      <c r="D4" s="57">
        <v>6</v>
      </c>
      <c r="E4" s="57">
        <v>793.79</v>
      </c>
      <c r="F4" s="59">
        <v>4762.74</v>
      </c>
    </row>
    <row r="5" spans="1:6" ht="56.25">
      <c r="A5" s="53" t="s">
        <v>39</v>
      </c>
      <c r="B5" s="53" t="s">
        <v>52</v>
      </c>
      <c r="C5" s="57" t="s">
        <v>53</v>
      </c>
      <c r="D5" s="57">
        <v>750</v>
      </c>
      <c r="E5" s="57">
        <v>1</v>
      </c>
      <c r="F5" s="57">
        <v>750</v>
      </c>
    </row>
    <row r="6" spans="1:6" ht="56.25">
      <c r="A6" s="53" t="s">
        <v>54</v>
      </c>
      <c r="B6" s="53" t="s">
        <v>55</v>
      </c>
      <c r="C6" s="57" t="s">
        <v>22</v>
      </c>
      <c r="D6" s="57">
        <v>2</v>
      </c>
      <c r="E6" s="57">
        <v>475.68</v>
      </c>
      <c r="F6" s="57">
        <v>951.36</v>
      </c>
    </row>
    <row r="7" spans="1:6" ht="18.75">
      <c r="A7" s="54">
        <v>2</v>
      </c>
      <c r="B7" s="55" t="s">
        <v>40</v>
      </c>
      <c r="C7" s="56"/>
      <c r="D7" s="58"/>
      <c r="E7" s="58"/>
      <c r="F7" s="58"/>
    </row>
    <row r="8" spans="1:6" ht="56.25">
      <c r="A8" s="53" t="s">
        <v>41</v>
      </c>
      <c r="B8" s="53" t="s">
        <v>56</v>
      </c>
      <c r="C8" s="57" t="s">
        <v>37</v>
      </c>
      <c r="D8" s="57">
        <v>287.41</v>
      </c>
      <c r="E8" s="57">
        <v>26.32</v>
      </c>
      <c r="F8" s="59">
        <v>7564.63</v>
      </c>
    </row>
    <row r="9" spans="1:6" ht="37.5">
      <c r="A9" s="53" t="s">
        <v>43</v>
      </c>
      <c r="B9" s="53" t="s">
        <v>57</v>
      </c>
      <c r="C9" s="57" t="s">
        <v>37</v>
      </c>
      <c r="D9" s="57">
        <v>8</v>
      </c>
      <c r="E9" s="57">
        <v>414.52</v>
      </c>
      <c r="F9" s="59">
        <v>3316.16</v>
      </c>
    </row>
    <row r="10" spans="1:6" ht="18.75">
      <c r="A10" s="53" t="s">
        <v>44</v>
      </c>
      <c r="B10" s="53" t="s">
        <v>58</v>
      </c>
      <c r="C10" s="57" t="s">
        <v>35</v>
      </c>
      <c r="D10" s="57">
        <v>40</v>
      </c>
      <c r="E10" s="57">
        <v>3.34</v>
      </c>
      <c r="F10" s="57">
        <v>133.6</v>
      </c>
    </row>
    <row r="11" spans="1:6" ht="93.75">
      <c r="A11" s="53" t="s">
        <v>59</v>
      </c>
      <c r="B11" s="53" t="s">
        <v>60</v>
      </c>
      <c r="C11" s="57" t="s">
        <v>37</v>
      </c>
      <c r="D11" s="57">
        <v>28.8</v>
      </c>
      <c r="E11" s="57">
        <v>26.21</v>
      </c>
      <c r="F11" s="57">
        <v>754.85</v>
      </c>
    </row>
    <row r="12" spans="1:6" ht="56.25">
      <c r="A12" s="53" t="s">
        <v>61</v>
      </c>
      <c r="B12" s="53" t="s">
        <v>62</v>
      </c>
      <c r="C12" s="57" t="s">
        <v>37</v>
      </c>
      <c r="D12" s="57">
        <v>52.8</v>
      </c>
      <c r="E12" s="57">
        <v>61.95</v>
      </c>
      <c r="F12" s="59">
        <v>3270.96</v>
      </c>
    </row>
    <row r="13" spans="1:6" ht="56.25">
      <c r="A13" s="53" t="s">
        <v>63</v>
      </c>
      <c r="B13" s="53" t="s">
        <v>64</v>
      </c>
      <c r="C13" s="57" t="s">
        <v>22</v>
      </c>
      <c r="D13" s="57">
        <v>1</v>
      </c>
      <c r="E13" s="59">
        <v>1744.84</v>
      </c>
      <c r="F13" s="59">
        <v>1744.84</v>
      </c>
    </row>
    <row r="14" spans="1:6" ht="75">
      <c r="A14" s="53" t="s">
        <v>65</v>
      </c>
      <c r="B14" s="53" t="s">
        <v>66</v>
      </c>
      <c r="C14" s="57" t="s">
        <v>37</v>
      </c>
      <c r="D14" s="57">
        <v>15</v>
      </c>
      <c r="E14" s="57">
        <v>518.59</v>
      </c>
      <c r="F14" s="59">
        <v>7778.85</v>
      </c>
    </row>
    <row r="15" spans="1:6" ht="18.75">
      <c r="A15" s="54">
        <v>3</v>
      </c>
      <c r="B15" s="55" t="s">
        <v>67</v>
      </c>
      <c r="C15" s="56"/>
      <c r="D15" s="58"/>
      <c r="E15" s="58"/>
      <c r="F15" s="58"/>
    </row>
    <row r="16" spans="1:6" ht="93.75">
      <c r="A16" s="53" t="s">
        <v>68</v>
      </c>
      <c r="B16" s="53" t="s">
        <v>69</v>
      </c>
      <c r="C16" s="57" t="s">
        <v>70</v>
      </c>
      <c r="D16" s="57">
        <v>54.79</v>
      </c>
      <c r="E16" s="57">
        <v>89.44</v>
      </c>
      <c r="F16" s="59">
        <v>4900.42</v>
      </c>
    </row>
    <row r="17" spans="1:6" ht="75">
      <c r="A17" s="53" t="s">
        <v>71</v>
      </c>
      <c r="B17" s="53" t="s">
        <v>72</v>
      </c>
      <c r="C17" s="57" t="s">
        <v>53</v>
      </c>
      <c r="D17" s="59">
        <v>1369.75</v>
      </c>
      <c r="E17" s="57">
        <v>1.13</v>
      </c>
      <c r="F17" s="59">
        <v>1547.82</v>
      </c>
    </row>
    <row r="18" spans="1:6" ht="93.75">
      <c r="A18" s="53" t="s">
        <v>73</v>
      </c>
      <c r="B18" s="53" t="s">
        <v>74</v>
      </c>
      <c r="C18" s="57" t="s">
        <v>70</v>
      </c>
      <c r="D18" s="57">
        <v>32.11</v>
      </c>
      <c r="E18" s="57">
        <v>418.75</v>
      </c>
      <c r="F18" s="59">
        <v>13446.06</v>
      </c>
    </row>
    <row r="19" spans="1:6" ht="56.25">
      <c r="A19" s="53" t="s">
        <v>75</v>
      </c>
      <c r="B19" s="53" t="s">
        <v>76</v>
      </c>
      <c r="C19" s="57" t="s">
        <v>77</v>
      </c>
      <c r="D19" s="57">
        <v>96</v>
      </c>
      <c r="E19" s="57">
        <v>13.27</v>
      </c>
      <c r="F19" s="59">
        <v>1273.92</v>
      </c>
    </row>
    <row r="20" spans="1:6" ht="18.75">
      <c r="A20" s="54">
        <v>4</v>
      </c>
      <c r="B20" s="55" t="s">
        <v>78</v>
      </c>
      <c r="C20" s="56"/>
      <c r="D20" s="58"/>
      <c r="E20" s="58"/>
      <c r="F20" s="58"/>
    </row>
    <row r="21" spans="1:6" ht="75">
      <c r="A21" s="53" t="s">
        <v>79</v>
      </c>
      <c r="B21" s="53" t="s">
        <v>72</v>
      </c>
      <c r="C21" s="57" t="s">
        <v>53</v>
      </c>
      <c r="D21" s="59">
        <v>1498.52</v>
      </c>
      <c r="E21" s="57">
        <v>1.13</v>
      </c>
      <c r="F21" s="59">
        <v>1693.33</v>
      </c>
    </row>
    <row r="22" spans="1:6" ht="75">
      <c r="A22" s="53" t="s">
        <v>80</v>
      </c>
      <c r="B22" s="53" t="s">
        <v>81</v>
      </c>
      <c r="C22" s="57" t="s">
        <v>70</v>
      </c>
      <c r="D22" s="57">
        <v>749.26</v>
      </c>
      <c r="E22" s="57">
        <v>5.27</v>
      </c>
      <c r="F22" s="59">
        <v>3948.6</v>
      </c>
    </row>
    <row r="23" spans="1:6" ht="18.75">
      <c r="A23" s="54">
        <v>5</v>
      </c>
      <c r="B23" s="55" t="s">
        <v>82</v>
      </c>
      <c r="C23" s="56"/>
      <c r="D23" s="58"/>
      <c r="E23" s="58"/>
      <c r="F23" s="58"/>
    </row>
    <row r="24" spans="1:6" ht="131.25">
      <c r="A24" s="53" t="s">
        <v>83</v>
      </c>
      <c r="B24" s="53" t="s">
        <v>84</v>
      </c>
      <c r="C24" s="57" t="s">
        <v>35</v>
      </c>
      <c r="D24" s="57">
        <v>504</v>
      </c>
      <c r="E24" s="57">
        <v>99.56</v>
      </c>
      <c r="F24" s="59">
        <v>50178.24</v>
      </c>
    </row>
    <row r="25" spans="1:6" ht="56.25">
      <c r="A25" s="53" t="s">
        <v>85</v>
      </c>
      <c r="B25" s="53" t="s">
        <v>86</v>
      </c>
      <c r="C25" s="57" t="s">
        <v>22</v>
      </c>
      <c r="D25" s="57">
        <v>2</v>
      </c>
      <c r="E25" s="57">
        <v>900.21</v>
      </c>
      <c r="F25" s="59">
        <v>1800.42</v>
      </c>
    </row>
    <row r="26" spans="1:6" ht="37.5">
      <c r="A26" s="53" t="s">
        <v>87</v>
      </c>
      <c r="B26" s="53" t="s">
        <v>88</v>
      </c>
      <c r="C26" s="57" t="s">
        <v>37</v>
      </c>
      <c r="D26" s="57">
        <v>120.4</v>
      </c>
      <c r="E26" s="57">
        <v>97.64</v>
      </c>
      <c r="F26" s="59">
        <v>11755.86</v>
      </c>
    </row>
    <row r="27" spans="1:6" ht="56.25">
      <c r="A27" s="53" t="s">
        <v>89</v>
      </c>
      <c r="B27" s="53" t="s">
        <v>90</v>
      </c>
      <c r="C27" s="57" t="s">
        <v>70</v>
      </c>
      <c r="D27" s="57">
        <v>5.32</v>
      </c>
      <c r="E27" s="57">
        <v>550.22</v>
      </c>
      <c r="F27" s="59">
        <v>2927.17</v>
      </c>
    </row>
    <row r="28" spans="1:6" ht="93.75">
      <c r="A28" s="53" t="s">
        <v>91</v>
      </c>
      <c r="B28" s="53" t="s">
        <v>92</v>
      </c>
      <c r="C28" s="57" t="s">
        <v>70</v>
      </c>
      <c r="D28" s="57">
        <v>53.2</v>
      </c>
      <c r="E28" s="57">
        <v>433.08</v>
      </c>
      <c r="F28" s="59">
        <v>23039.86</v>
      </c>
    </row>
    <row r="29" spans="1:6" ht="56.25">
      <c r="A29" s="53" t="s">
        <v>93</v>
      </c>
      <c r="B29" s="53" t="s">
        <v>94</v>
      </c>
      <c r="C29" s="57" t="s">
        <v>95</v>
      </c>
      <c r="D29" s="57">
        <v>393</v>
      </c>
      <c r="E29" s="57">
        <v>9.38</v>
      </c>
      <c r="F29" s="59">
        <v>3686.34</v>
      </c>
    </row>
    <row r="30" spans="1:6" ht="56.25">
      <c r="A30" s="53" t="s">
        <v>96</v>
      </c>
      <c r="B30" s="53" t="s">
        <v>97</v>
      </c>
      <c r="C30" s="57" t="s">
        <v>95</v>
      </c>
      <c r="D30" s="59">
        <v>5333</v>
      </c>
      <c r="E30" s="57">
        <v>6.26</v>
      </c>
      <c r="F30" s="59">
        <v>33384.58</v>
      </c>
    </row>
    <row r="31" spans="1:6" ht="56.25">
      <c r="A31" s="53" t="s">
        <v>98</v>
      </c>
      <c r="B31" s="53" t="s">
        <v>99</v>
      </c>
      <c r="C31" s="57" t="s">
        <v>70</v>
      </c>
      <c r="D31" s="57">
        <v>53.2</v>
      </c>
      <c r="E31" s="57">
        <v>49.14</v>
      </c>
      <c r="F31" s="59">
        <v>2614.25</v>
      </c>
    </row>
    <row r="32" spans="1:6" ht="18.75">
      <c r="A32" s="54">
        <v>6</v>
      </c>
      <c r="B32" s="55" t="s">
        <v>100</v>
      </c>
      <c r="C32" s="56"/>
      <c r="D32" s="58"/>
      <c r="E32" s="58"/>
      <c r="F32" s="58"/>
    </row>
    <row r="33" spans="1:6" ht="18.75">
      <c r="A33" s="54" t="s">
        <v>101</v>
      </c>
      <c r="B33" s="55" t="s">
        <v>102</v>
      </c>
      <c r="C33" s="56"/>
      <c r="D33" s="58"/>
      <c r="E33" s="58"/>
      <c r="F33" s="58"/>
    </row>
    <row r="34" spans="1:6" ht="93.75">
      <c r="A34" s="53" t="s">
        <v>103</v>
      </c>
      <c r="B34" s="53" t="s">
        <v>92</v>
      </c>
      <c r="C34" s="57" t="s">
        <v>70</v>
      </c>
      <c r="D34" s="57">
        <v>17</v>
      </c>
      <c r="E34" s="57">
        <v>433.08</v>
      </c>
      <c r="F34" s="59">
        <v>7362.36</v>
      </c>
    </row>
    <row r="35" spans="1:6" ht="112.5">
      <c r="A35" s="53" t="s">
        <v>104</v>
      </c>
      <c r="B35" s="53" t="s">
        <v>105</v>
      </c>
      <c r="C35" s="57" t="s">
        <v>95</v>
      </c>
      <c r="D35" s="57">
        <v>172</v>
      </c>
      <c r="E35" s="57">
        <v>15.57</v>
      </c>
      <c r="F35" s="59">
        <v>2678.04</v>
      </c>
    </row>
    <row r="36" spans="1:6" ht="112.5">
      <c r="A36" s="53" t="s">
        <v>106</v>
      </c>
      <c r="B36" s="53" t="s">
        <v>107</v>
      </c>
      <c r="C36" s="57" t="s">
        <v>95</v>
      </c>
      <c r="D36" s="57">
        <v>58</v>
      </c>
      <c r="E36" s="57">
        <v>14.26</v>
      </c>
      <c r="F36" s="57">
        <v>827.08</v>
      </c>
    </row>
    <row r="37" spans="1:6" ht="112.5">
      <c r="A37" s="53" t="s">
        <v>108</v>
      </c>
      <c r="B37" s="53" t="s">
        <v>109</v>
      </c>
      <c r="C37" s="57" t="s">
        <v>95</v>
      </c>
      <c r="D37" s="59">
        <v>1728</v>
      </c>
      <c r="E37" s="57">
        <v>6.83</v>
      </c>
      <c r="F37" s="59">
        <v>11802.24</v>
      </c>
    </row>
    <row r="38" spans="1:6" ht="131.25">
      <c r="A38" s="53" t="s">
        <v>110</v>
      </c>
      <c r="B38" s="53" t="s">
        <v>111</v>
      </c>
      <c r="C38" s="57" t="s">
        <v>37</v>
      </c>
      <c r="D38" s="57">
        <v>110.4</v>
      </c>
      <c r="E38" s="57">
        <v>108.23</v>
      </c>
      <c r="F38" s="59">
        <v>11948.59</v>
      </c>
    </row>
    <row r="39" spans="1:6" ht="18.75">
      <c r="A39" s="54" t="s">
        <v>112</v>
      </c>
      <c r="B39" s="55" t="s">
        <v>113</v>
      </c>
      <c r="C39" s="56"/>
      <c r="D39" s="58"/>
      <c r="E39" s="58"/>
      <c r="F39" s="58"/>
    </row>
    <row r="40" spans="1:6" ht="93.75">
      <c r="A40" s="53" t="s">
        <v>114</v>
      </c>
      <c r="B40" s="53" t="s">
        <v>92</v>
      </c>
      <c r="C40" s="57" t="s">
        <v>70</v>
      </c>
      <c r="D40" s="57">
        <v>23</v>
      </c>
      <c r="E40" s="57">
        <v>433.08</v>
      </c>
      <c r="F40" s="59">
        <v>9960.84</v>
      </c>
    </row>
    <row r="41" spans="1:6" ht="112.5">
      <c r="A41" s="53" t="s">
        <v>115</v>
      </c>
      <c r="B41" s="53" t="s">
        <v>105</v>
      </c>
      <c r="C41" s="57" t="s">
        <v>95</v>
      </c>
      <c r="D41" s="57">
        <v>36</v>
      </c>
      <c r="E41" s="57">
        <v>15.57</v>
      </c>
      <c r="F41" s="57">
        <v>560.52</v>
      </c>
    </row>
    <row r="42" spans="1:6" ht="112.5">
      <c r="A42" s="53" t="s">
        <v>116</v>
      </c>
      <c r="B42" s="53" t="s">
        <v>107</v>
      </c>
      <c r="C42" s="57" t="s">
        <v>95</v>
      </c>
      <c r="D42" s="57">
        <v>896</v>
      </c>
      <c r="E42" s="57">
        <v>14.26</v>
      </c>
      <c r="F42" s="59">
        <v>12776.96</v>
      </c>
    </row>
    <row r="43" spans="1:6" ht="112.5">
      <c r="A43" s="53" t="s">
        <v>117</v>
      </c>
      <c r="B43" s="53" t="s">
        <v>118</v>
      </c>
      <c r="C43" s="57" t="s">
        <v>95</v>
      </c>
      <c r="D43" s="57">
        <v>110</v>
      </c>
      <c r="E43" s="57">
        <v>9.2</v>
      </c>
      <c r="F43" s="59">
        <v>1012</v>
      </c>
    </row>
    <row r="44" spans="1:6" ht="112.5">
      <c r="A44" s="53" t="s">
        <v>119</v>
      </c>
      <c r="B44" s="53" t="s">
        <v>120</v>
      </c>
      <c r="C44" s="57" t="s">
        <v>95</v>
      </c>
      <c r="D44" s="59">
        <v>1374</v>
      </c>
      <c r="E44" s="57">
        <v>5.97</v>
      </c>
      <c r="F44" s="59">
        <v>8202.78</v>
      </c>
    </row>
    <row r="45" spans="1:6" ht="93.75">
      <c r="A45" s="53" t="s">
        <v>121</v>
      </c>
      <c r="B45" s="53" t="s">
        <v>122</v>
      </c>
      <c r="C45" s="57" t="s">
        <v>37</v>
      </c>
      <c r="D45" s="57">
        <v>82</v>
      </c>
      <c r="E45" s="57">
        <v>122.53</v>
      </c>
      <c r="F45" s="59">
        <v>10047.46</v>
      </c>
    </row>
    <row r="46" spans="1:6" ht="18.75">
      <c r="A46" s="54" t="s">
        <v>123</v>
      </c>
      <c r="B46" s="55" t="s">
        <v>124</v>
      </c>
      <c r="C46" s="56"/>
      <c r="D46" s="58"/>
      <c r="E46" s="58"/>
      <c r="F46" s="58"/>
    </row>
    <row r="47" spans="1:6" ht="93.75">
      <c r="A47" s="53" t="s">
        <v>125</v>
      </c>
      <c r="B47" s="53" t="s">
        <v>92</v>
      </c>
      <c r="C47" s="57" t="s">
        <v>70</v>
      </c>
      <c r="D47" s="57">
        <v>27</v>
      </c>
      <c r="E47" s="57">
        <v>433.08</v>
      </c>
      <c r="F47" s="59">
        <v>11693.16</v>
      </c>
    </row>
    <row r="48" spans="1:6" ht="112.5">
      <c r="A48" s="53" t="s">
        <v>126</v>
      </c>
      <c r="B48" s="53" t="s">
        <v>107</v>
      </c>
      <c r="C48" s="57" t="s">
        <v>95</v>
      </c>
      <c r="D48" s="57">
        <v>372</v>
      </c>
      <c r="E48" s="57">
        <v>14.26</v>
      </c>
      <c r="F48" s="59">
        <v>5304.72</v>
      </c>
    </row>
    <row r="49" spans="1:6" ht="112.5">
      <c r="A49" s="53" t="s">
        <v>127</v>
      </c>
      <c r="B49" s="53" t="s">
        <v>128</v>
      </c>
      <c r="C49" s="57" t="s">
        <v>95</v>
      </c>
      <c r="D49" s="57">
        <v>864</v>
      </c>
      <c r="E49" s="57">
        <v>11.44</v>
      </c>
      <c r="F49" s="59">
        <v>9884.16</v>
      </c>
    </row>
    <row r="50" spans="1:6" ht="112.5">
      <c r="A50" s="53" t="s">
        <v>129</v>
      </c>
      <c r="B50" s="53" t="s">
        <v>109</v>
      </c>
      <c r="C50" s="57" t="s">
        <v>95</v>
      </c>
      <c r="D50" s="57">
        <v>70</v>
      </c>
      <c r="E50" s="57">
        <v>6.83</v>
      </c>
      <c r="F50" s="57">
        <v>478.1</v>
      </c>
    </row>
    <row r="51" spans="1:6" ht="93.75">
      <c r="A51" s="53" t="s">
        <v>130</v>
      </c>
      <c r="B51" s="53" t="s">
        <v>122</v>
      </c>
      <c r="C51" s="57" t="s">
        <v>37</v>
      </c>
      <c r="D51" s="57">
        <v>96</v>
      </c>
      <c r="E51" s="57">
        <v>122.53</v>
      </c>
      <c r="F51" s="59">
        <v>11762.88</v>
      </c>
    </row>
    <row r="52" spans="1:6" ht="18.75">
      <c r="A52" s="54">
        <v>7</v>
      </c>
      <c r="B52" s="55" t="s">
        <v>131</v>
      </c>
      <c r="C52" s="56"/>
      <c r="D52" s="58"/>
      <c r="E52" s="58"/>
      <c r="F52" s="58"/>
    </row>
    <row r="53" spans="1:6" ht="18.75">
      <c r="A53" s="54" t="s">
        <v>132</v>
      </c>
      <c r="B53" s="55" t="s">
        <v>133</v>
      </c>
      <c r="C53" s="56"/>
      <c r="D53" s="58"/>
      <c r="E53" s="58"/>
      <c r="F53" s="58"/>
    </row>
    <row r="54" spans="1:6" ht="93.75">
      <c r="A54" s="53" t="s">
        <v>134</v>
      </c>
      <c r="B54" s="53" t="s">
        <v>92</v>
      </c>
      <c r="C54" s="57" t="s">
        <v>70</v>
      </c>
      <c r="D54" s="57">
        <v>60</v>
      </c>
      <c r="E54" s="57">
        <v>433.08</v>
      </c>
      <c r="F54" s="59">
        <v>25984.8</v>
      </c>
    </row>
    <row r="55" spans="1:6" ht="112.5">
      <c r="A55" s="53" t="s">
        <v>135</v>
      </c>
      <c r="B55" s="53" t="s">
        <v>136</v>
      </c>
      <c r="C55" s="57" t="s">
        <v>95</v>
      </c>
      <c r="D55" s="57">
        <v>766</v>
      </c>
      <c r="E55" s="57">
        <v>13.26</v>
      </c>
      <c r="F55" s="59">
        <v>10157.16</v>
      </c>
    </row>
    <row r="56" spans="1:6" ht="112.5">
      <c r="A56" s="53" t="s">
        <v>137</v>
      </c>
      <c r="B56" s="53" t="s">
        <v>138</v>
      </c>
      <c r="C56" s="57" t="s">
        <v>95</v>
      </c>
      <c r="D56" s="57">
        <v>308</v>
      </c>
      <c r="E56" s="57">
        <v>14.26</v>
      </c>
      <c r="F56" s="59">
        <v>4392.08</v>
      </c>
    </row>
    <row r="57" spans="1:6" ht="112.5">
      <c r="A57" s="53" t="s">
        <v>139</v>
      </c>
      <c r="B57" s="53" t="s">
        <v>140</v>
      </c>
      <c r="C57" s="57" t="s">
        <v>95</v>
      </c>
      <c r="D57" s="57">
        <v>878</v>
      </c>
      <c r="E57" s="57">
        <v>11.44</v>
      </c>
      <c r="F57" s="59">
        <v>10044.32</v>
      </c>
    </row>
    <row r="58" spans="1:6" ht="112.5">
      <c r="A58" s="53" t="s">
        <v>141</v>
      </c>
      <c r="B58" s="53" t="s">
        <v>142</v>
      </c>
      <c r="C58" s="57" t="s">
        <v>95</v>
      </c>
      <c r="D58" s="59">
        <v>4520</v>
      </c>
      <c r="E58" s="57">
        <v>8.26</v>
      </c>
      <c r="F58" s="59">
        <v>37335.2</v>
      </c>
    </row>
    <row r="59" spans="1:6" ht="112.5">
      <c r="A59" s="53" t="s">
        <v>143</v>
      </c>
      <c r="B59" s="53" t="s">
        <v>144</v>
      </c>
      <c r="C59" s="57" t="s">
        <v>95</v>
      </c>
      <c r="D59" s="59">
        <v>1924</v>
      </c>
      <c r="E59" s="57">
        <v>6.83</v>
      </c>
      <c r="F59" s="59">
        <v>13140.92</v>
      </c>
    </row>
    <row r="60" spans="1:6" ht="112.5">
      <c r="A60" s="53" t="s">
        <v>145</v>
      </c>
      <c r="B60" s="53" t="s">
        <v>146</v>
      </c>
      <c r="C60" s="57" t="s">
        <v>95</v>
      </c>
      <c r="D60" s="59">
        <v>9822</v>
      </c>
      <c r="E60" s="57">
        <v>5.53</v>
      </c>
      <c r="F60" s="59">
        <v>54315.66</v>
      </c>
    </row>
    <row r="61" spans="1:6" ht="93.75">
      <c r="A61" s="53" t="s">
        <v>147</v>
      </c>
      <c r="B61" s="53" t="s">
        <v>122</v>
      </c>
      <c r="C61" s="57" t="s">
        <v>37</v>
      </c>
      <c r="D61" s="57">
        <v>660</v>
      </c>
      <c r="E61" s="57">
        <v>122.53</v>
      </c>
      <c r="F61" s="59">
        <v>80869.8</v>
      </c>
    </row>
    <row r="62" spans="1:6" ht="112.5">
      <c r="A62" s="53" t="s">
        <v>148</v>
      </c>
      <c r="B62" s="53" t="s">
        <v>149</v>
      </c>
      <c r="C62" s="57" t="s">
        <v>70</v>
      </c>
      <c r="D62" s="57">
        <v>60</v>
      </c>
      <c r="E62" s="57">
        <v>353.3</v>
      </c>
      <c r="F62" s="59">
        <v>21198</v>
      </c>
    </row>
    <row r="63" spans="1:6" ht="18.75">
      <c r="A63" s="54" t="s">
        <v>150</v>
      </c>
      <c r="B63" s="55" t="s">
        <v>151</v>
      </c>
      <c r="C63" s="56"/>
      <c r="D63" s="58"/>
      <c r="E63" s="58"/>
      <c r="F63" s="58"/>
    </row>
    <row r="64" spans="1:6" ht="18.75">
      <c r="A64" s="53" t="s">
        <v>152</v>
      </c>
      <c r="B64" s="53" t="s">
        <v>153</v>
      </c>
      <c r="C64" s="57" t="s">
        <v>154</v>
      </c>
      <c r="D64" s="57">
        <v>101.76</v>
      </c>
      <c r="E64" s="57">
        <v>105.91</v>
      </c>
      <c r="F64" s="59">
        <v>10777.4</v>
      </c>
    </row>
    <row r="65" spans="1:6" ht="18.75">
      <c r="A65" s="54" t="s">
        <v>155</v>
      </c>
      <c r="B65" s="55" t="s">
        <v>156</v>
      </c>
      <c r="C65" s="56"/>
      <c r="D65" s="58"/>
      <c r="E65" s="58"/>
      <c r="F65" s="58"/>
    </row>
    <row r="66" spans="1:6" ht="93.75">
      <c r="A66" s="53" t="s">
        <v>157</v>
      </c>
      <c r="B66" s="53" t="s">
        <v>92</v>
      </c>
      <c r="C66" s="57" t="s">
        <v>70</v>
      </c>
      <c r="D66" s="57">
        <v>11</v>
      </c>
      <c r="E66" s="57">
        <v>433.08</v>
      </c>
      <c r="F66" s="59">
        <v>4763.88</v>
      </c>
    </row>
    <row r="67" spans="1:6" ht="112.5">
      <c r="A67" s="53" t="s">
        <v>158</v>
      </c>
      <c r="B67" s="53" t="s">
        <v>159</v>
      </c>
      <c r="C67" s="57" t="s">
        <v>95</v>
      </c>
      <c r="D67" s="57">
        <v>76</v>
      </c>
      <c r="E67" s="57">
        <v>12.55</v>
      </c>
      <c r="F67" s="57">
        <v>953.8</v>
      </c>
    </row>
    <row r="68" spans="1:6" ht="112.5">
      <c r="A68" s="53" t="s">
        <v>160</v>
      </c>
      <c r="B68" s="53" t="s">
        <v>161</v>
      </c>
      <c r="C68" s="57" t="s">
        <v>95</v>
      </c>
      <c r="D68" s="57">
        <v>672</v>
      </c>
      <c r="E68" s="57">
        <v>10.15</v>
      </c>
      <c r="F68" s="59">
        <v>6820.8</v>
      </c>
    </row>
    <row r="69" spans="1:6" ht="112.5">
      <c r="A69" s="53" t="s">
        <v>162</v>
      </c>
      <c r="B69" s="53" t="s">
        <v>163</v>
      </c>
      <c r="C69" s="57" t="s">
        <v>95</v>
      </c>
      <c r="D69" s="57">
        <v>656</v>
      </c>
      <c r="E69" s="57">
        <v>5.53</v>
      </c>
      <c r="F69" s="59">
        <v>3627.68</v>
      </c>
    </row>
    <row r="70" spans="1:6" ht="112.5">
      <c r="A70" s="53" t="s">
        <v>164</v>
      </c>
      <c r="B70" s="53" t="s">
        <v>165</v>
      </c>
      <c r="C70" s="57" t="s">
        <v>95</v>
      </c>
      <c r="D70" s="57">
        <v>680</v>
      </c>
      <c r="E70" s="57">
        <v>5.94</v>
      </c>
      <c r="F70" s="59">
        <v>4039.2</v>
      </c>
    </row>
    <row r="71" spans="1:6" ht="93.75">
      <c r="A71" s="53" t="s">
        <v>166</v>
      </c>
      <c r="B71" s="53" t="s">
        <v>122</v>
      </c>
      <c r="C71" s="57" t="s">
        <v>37</v>
      </c>
      <c r="D71" s="57">
        <v>130</v>
      </c>
      <c r="E71" s="57">
        <v>122.53</v>
      </c>
      <c r="F71" s="59">
        <v>15928.9</v>
      </c>
    </row>
    <row r="72" spans="1:6" ht="18.75">
      <c r="A72" s="54" t="s">
        <v>167</v>
      </c>
      <c r="B72" s="55" t="s">
        <v>168</v>
      </c>
      <c r="C72" s="56"/>
      <c r="D72" s="58"/>
      <c r="E72" s="58"/>
      <c r="F72" s="58"/>
    </row>
    <row r="73" spans="1:6" ht="93.75">
      <c r="A73" s="53" t="s">
        <v>169</v>
      </c>
      <c r="B73" s="53" t="s">
        <v>92</v>
      </c>
      <c r="C73" s="57" t="s">
        <v>70</v>
      </c>
      <c r="D73" s="57">
        <v>11</v>
      </c>
      <c r="E73" s="57">
        <v>433.08</v>
      </c>
      <c r="F73" s="59">
        <v>4763.88</v>
      </c>
    </row>
    <row r="74" spans="1:6" ht="93.75">
      <c r="A74" s="53" t="s">
        <v>170</v>
      </c>
      <c r="B74" s="53" t="s">
        <v>171</v>
      </c>
      <c r="C74" s="57" t="s">
        <v>95</v>
      </c>
      <c r="D74" s="57">
        <v>132</v>
      </c>
      <c r="E74" s="57">
        <v>12.51</v>
      </c>
      <c r="F74" s="59">
        <v>1651.32</v>
      </c>
    </row>
    <row r="75" spans="1:6" ht="93.75">
      <c r="A75" s="53" t="s">
        <v>172</v>
      </c>
      <c r="B75" s="53" t="s">
        <v>173</v>
      </c>
      <c r="C75" s="57" t="s">
        <v>95</v>
      </c>
      <c r="D75" s="57">
        <v>480</v>
      </c>
      <c r="E75" s="57">
        <v>10.78</v>
      </c>
      <c r="F75" s="59">
        <v>5174.4</v>
      </c>
    </row>
    <row r="76" spans="1:6" ht="18.75">
      <c r="A76" s="53" t="s">
        <v>174</v>
      </c>
      <c r="B76" s="53" t="s">
        <v>175</v>
      </c>
      <c r="C76" s="57" t="s">
        <v>95</v>
      </c>
      <c r="D76" s="59">
        <v>1122</v>
      </c>
      <c r="E76" s="57">
        <v>10.21</v>
      </c>
      <c r="F76" s="59">
        <v>11455.62</v>
      </c>
    </row>
    <row r="77" spans="1:6" ht="112.5">
      <c r="A77" s="53" t="s">
        <v>176</v>
      </c>
      <c r="B77" s="53" t="s">
        <v>177</v>
      </c>
      <c r="C77" s="57" t="s">
        <v>37</v>
      </c>
      <c r="D77" s="57">
        <v>270</v>
      </c>
      <c r="E77" s="57">
        <v>47.21</v>
      </c>
      <c r="F77" s="59">
        <v>12746.7</v>
      </c>
    </row>
    <row r="78" spans="1:6" ht="18.75">
      <c r="A78" s="54" t="s">
        <v>178</v>
      </c>
      <c r="B78" s="55" t="s">
        <v>179</v>
      </c>
      <c r="C78" s="56"/>
      <c r="D78" s="58"/>
      <c r="E78" s="58"/>
      <c r="F78" s="58"/>
    </row>
    <row r="79" spans="1:6" ht="93.75">
      <c r="A79" s="53" t="s">
        <v>180</v>
      </c>
      <c r="B79" s="53" t="s">
        <v>92</v>
      </c>
      <c r="C79" s="57" t="s">
        <v>70</v>
      </c>
      <c r="D79" s="57">
        <v>60</v>
      </c>
      <c r="E79" s="57">
        <v>433.08</v>
      </c>
      <c r="F79" s="59">
        <v>25984.8</v>
      </c>
    </row>
    <row r="80" spans="1:6" ht="112.5">
      <c r="A80" s="53" t="s">
        <v>181</v>
      </c>
      <c r="B80" s="53" t="s">
        <v>182</v>
      </c>
      <c r="C80" s="57" t="s">
        <v>95</v>
      </c>
      <c r="D80" s="59">
        <v>1806</v>
      </c>
      <c r="E80" s="57">
        <v>7.03</v>
      </c>
      <c r="F80" s="59">
        <v>12696.18</v>
      </c>
    </row>
    <row r="81" spans="1:6" ht="112.5">
      <c r="A81" s="53" t="s">
        <v>183</v>
      </c>
      <c r="B81" s="53" t="s">
        <v>184</v>
      </c>
      <c r="C81" s="57" t="s">
        <v>95</v>
      </c>
      <c r="D81" s="59">
        <v>2926</v>
      </c>
      <c r="E81" s="57">
        <v>6.08</v>
      </c>
      <c r="F81" s="59">
        <v>17790.08</v>
      </c>
    </row>
    <row r="82" spans="1:6" ht="37.5">
      <c r="A82" s="53" t="s">
        <v>185</v>
      </c>
      <c r="B82" s="53" t="s">
        <v>186</v>
      </c>
      <c r="C82" s="57" t="s">
        <v>95</v>
      </c>
      <c r="D82" s="57">
        <v>154</v>
      </c>
      <c r="E82" s="57">
        <v>6.52</v>
      </c>
      <c r="F82" s="59">
        <v>1004.08</v>
      </c>
    </row>
    <row r="83" spans="1:6" ht="75">
      <c r="A83" s="53" t="s">
        <v>187</v>
      </c>
      <c r="B83" s="53" t="s">
        <v>188</v>
      </c>
      <c r="C83" s="57" t="s">
        <v>35</v>
      </c>
      <c r="D83" s="57">
        <v>12</v>
      </c>
      <c r="E83" s="57">
        <v>19.67</v>
      </c>
      <c r="F83" s="57">
        <v>236.04</v>
      </c>
    </row>
    <row r="84" spans="1:6" ht="112.5">
      <c r="A84" s="53" t="s">
        <v>189</v>
      </c>
      <c r="B84" s="53" t="s">
        <v>177</v>
      </c>
      <c r="C84" s="57" t="s">
        <v>37</v>
      </c>
      <c r="D84" s="57">
        <v>200</v>
      </c>
      <c r="E84" s="57">
        <v>47.21</v>
      </c>
      <c r="F84" s="59">
        <v>9442</v>
      </c>
    </row>
    <row r="85" spans="1:6" ht="18.75">
      <c r="A85" s="54" t="s">
        <v>190</v>
      </c>
      <c r="B85" s="55" t="s">
        <v>191</v>
      </c>
      <c r="C85" s="56"/>
      <c r="D85" s="58"/>
      <c r="E85" s="58"/>
      <c r="F85" s="58"/>
    </row>
    <row r="86" spans="1:6" ht="93.75">
      <c r="A86" s="53" t="s">
        <v>192</v>
      </c>
      <c r="B86" s="53" t="s">
        <v>92</v>
      </c>
      <c r="C86" s="57" t="s">
        <v>70</v>
      </c>
      <c r="D86" s="57">
        <v>10</v>
      </c>
      <c r="E86" s="57">
        <v>433.08</v>
      </c>
      <c r="F86" s="59">
        <v>4330.8</v>
      </c>
    </row>
    <row r="87" spans="1:6" ht="112.5">
      <c r="A87" s="53" t="s">
        <v>193</v>
      </c>
      <c r="B87" s="53" t="s">
        <v>194</v>
      </c>
      <c r="C87" s="57" t="s">
        <v>95</v>
      </c>
      <c r="D87" s="57">
        <v>74</v>
      </c>
      <c r="E87" s="57">
        <v>14.54</v>
      </c>
      <c r="F87" s="59">
        <v>1075.96</v>
      </c>
    </row>
    <row r="88" spans="1:6" ht="112.5">
      <c r="A88" s="53" t="s">
        <v>195</v>
      </c>
      <c r="B88" s="53" t="s">
        <v>161</v>
      </c>
      <c r="C88" s="57" t="s">
        <v>95</v>
      </c>
      <c r="D88" s="57">
        <v>940</v>
      </c>
      <c r="E88" s="57">
        <v>10.15</v>
      </c>
      <c r="F88" s="59">
        <v>9541</v>
      </c>
    </row>
    <row r="89" spans="1:6" ht="93.75">
      <c r="A89" s="53" t="s">
        <v>196</v>
      </c>
      <c r="B89" s="53" t="s">
        <v>197</v>
      </c>
      <c r="C89" s="57" t="s">
        <v>35</v>
      </c>
      <c r="D89" s="57">
        <v>100</v>
      </c>
      <c r="E89" s="57">
        <v>8.42</v>
      </c>
      <c r="F89" s="57">
        <v>842</v>
      </c>
    </row>
    <row r="90" spans="1:6" ht="75">
      <c r="A90" s="53" t="s">
        <v>198</v>
      </c>
      <c r="B90" s="53" t="s">
        <v>199</v>
      </c>
      <c r="C90" s="57" t="s">
        <v>22</v>
      </c>
      <c r="D90" s="57">
        <v>12</v>
      </c>
      <c r="E90" s="57">
        <v>10.44</v>
      </c>
      <c r="F90" s="57">
        <v>125.28</v>
      </c>
    </row>
    <row r="91" spans="1:6" ht="56.25">
      <c r="A91" s="53" t="s">
        <v>200</v>
      </c>
      <c r="B91" s="53" t="s">
        <v>201</v>
      </c>
      <c r="C91" s="57" t="s">
        <v>22</v>
      </c>
      <c r="D91" s="57">
        <v>12</v>
      </c>
      <c r="E91" s="57">
        <v>2.68</v>
      </c>
      <c r="F91" s="57">
        <v>32.16</v>
      </c>
    </row>
    <row r="92" spans="1:6" ht="93.75">
      <c r="A92" s="53" t="s">
        <v>202</v>
      </c>
      <c r="B92" s="53" t="s">
        <v>122</v>
      </c>
      <c r="C92" s="57" t="s">
        <v>37</v>
      </c>
      <c r="D92" s="57">
        <v>156</v>
      </c>
      <c r="E92" s="57">
        <v>122.53</v>
      </c>
      <c r="F92" s="59">
        <v>19114.68</v>
      </c>
    </row>
    <row r="93" spans="1:6" ht="18.75">
      <c r="A93" s="54" t="s">
        <v>203</v>
      </c>
      <c r="B93" s="55" t="s">
        <v>204</v>
      </c>
      <c r="C93" s="56"/>
      <c r="D93" s="58"/>
      <c r="E93" s="58"/>
      <c r="F93" s="58"/>
    </row>
    <row r="94" spans="1:6" ht="93.75">
      <c r="A94" s="53" t="s">
        <v>205</v>
      </c>
      <c r="B94" s="53" t="s">
        <v>92</v>
      </c>
      <c r="C94" s="57" t="s">
        <v>70</v>
      </c>
      <c r="D94" s="57">
        <v>16</v>
      </c>
      <c r="E94" s="57">
        <v>433.08</v>
      </c>
      <c r="F94" s="59">
        <v>6929.28</v>
      </c>
    </row>
    <row r="95" spans="1:6" ht="112.5">
      <c r="A95" s="53" t="s">
        <v>206</v>
      </c>
      <c r="B95" s="53" t="s">
        <v>159</v>
      </c>
      <c r="C95" s="57" t="s">
        <v>95</v>
      </c>
      <c r="D95" s="57">
        <v>190</v>
      </c>
      <c r="E95" s="57">
        <v>12.55</v>
      </c>
      <c r="F95" s="59">
        <v>2384.5</v>
      </c>
    </row>
    <row r="96" spans="1:6" ht="112.5">
      <c r="A96" s="53" t="s">
        <v>207</v>
      </c>
      <c r="B96" s="53" t="s">
        <v>161</v>
      </c>
      <c r="C96" s="57" t="s">
        <v>95</v>
      </c>
      <c r="D96" s="57">
        <v>466</v>
      </c>
      <c r="E96" s="57">
        <v>10.15</v>
      </c>
      <c r="F96" s="59">
        <v>4729.9</v>
      </c>
    </row>
    <row r="97" spans="1:6" ht="93.75">
      <c r="A97" s="53" t="s">
        <v>208</v>
      </c>
      <c r="B97" s="53" t="s">
        <v>122</v>
      </c>
      <c r="C97" s="57" t="s">
        <v>37</v>
      </c>
      <c r="D97" s="57">
        <v>60</v>
      </c>
      <c r="E97" s="57">
        <v>122.53</v>
      </c>
      <c r="F97" s="59">
        <v>7351.8</v>
      </c>
    </row>
    <row r="98" spans="1:6" ht="18.75">
      <c r="A98" s="54" t="s">
        <v>209</v>
      </c>
      <c r="B98" s="55" t="s">
        <v>210</v>
      </c>
      <c r="C98" s="56"/>
      <c r="D98" s="58"/>
      <c r="E98" s="58"/>
      <c r="F98" s="58"/>
    </row>
    <row r="99" spans="1:6" ht="93.75">
      <c r="A99" s="53" t="s">
        <v>211</v>
      </c>
      <c r="B99" s="53" t="s">
        <v>92</v>
      </c>
      <c r="C99" s="57" t="s">
        <v>70</v>
      </c>
      <c r="D99" s="57">
        <v>10</v>
      </c>
      <c r="E99" s="57">
        <v>433.08</v>
      </c>
      <c r="F99" s="59">
        <v>4330.8</v>
      </c>
    </row>
    <row r="100" spans="1:6" ht="112.5">
      <c r="A100" s="53" t="s">
        <v>212</v>
      </c>
      <c r="B100" s="53" t="s">
        <v>213</v>
      </c>
      <c r="C100" s="57" t="s">
        <v>95</v>
      </c>
      <c r="D100" s="57">
        <v>114</v>
      </c>
      <c r="E100" s="57">
        <v>13.26</v>
      </c>
      <c r="F100" s="59">
        <v>1511.64</v>
      </c>
    </row>
    <row r="101" spans="1:6" ht="112.5">
      <c r="A101" s="53" t="s">
        <v>214</v>
      </c>
      <c r="B101" s="53" t="s">
        <v>159</v>
      </c>
      <c r="C101" s="57" t="s">
        <v>95</v>
      </c>
      <c r="D101" s="57">
        <v>220</v>
      </c>
      <c r="E101" s="57">
        <v>12.55</v>
      </c>
      <c r="F101" s="59">
        <v>2761</v>
      </c>
    </row>
    <row r="102" spans="1:6" ht="112.5">
      <c r="A102" s="53" t="s">
        <v>215</v>
      </c>
      <c r="B102" s="53" t="s">
        <v>216</v>
      </c>
      <c r="C102" s="57" t="s">
        <v>95</v>
      </c>
      <c r="D102" s="57">
        <v>232</v>
      </c>
      <c r="E102" s="57">
        <v>6.21</v>
      </c>
      <c r="F102" s="59">
        <v>1440.72</v>
      </c>
    </row>
    <row r="103" spans="1:6" ht="93.75">
      <c r="A103" s="53" t="s">
        <v>217</v>
      </c>
      <c r="B103" s="53" t="s">
        <v>122</v>
      </c>
      <c r="C103" s="57" t="s">
        <v>37</v>
      </c>
      <c r="D103" s="57">
        <v>100</v>
      </c>
      <c r="E103" s="57">
        <v>122.53</v>
      </c>
      <c r="F103" s="59">
        <v>12253</v>
      </c>
    </row>
    <row r="104" spans="1:6" ht="18.75">
      <c r="A104" s="54" t="s">
        <v>218</v>
      </c>
      <c r="B104" s="55" t="s">
        <v>219</v>
      </c>
      <c r="C104" s="56"/>
      <c r="D104" s="58"/>
      <c r="E104" s="58"/>
      <c r="F104" s="58"/>
    </row>
    <row r="105" spans="1:6" ht="93.75">
      <c r="A105" s="53" t="s">
        <v>220</v>
      </c>
      <c r="B105" s="53" t="s">
        <v>92</v>
      </c>
      <c r="C105" s="57" t="s">
        <v>70</v>
      </c>
      <c r="D105" s="57">
        <v>20</v>
      </c>
      <c r="E105" s="57">
        <v>433.08</v>
      </c>
      <c r="F105" s="59">
        <v>8661.6</v>
      </c>
    </row>
    <row r="106" spans="1:6" ht="112.5">
      <c r="A106" s="53" t="s">
        <v>221</v>
      </c>
      <c r="B106" s="53" t="s">
        <v>222</v>
      </c>
      <c r="C106" s="57" t="s">
        <v>95</v>
      </c>
      <c r="D106" s="57">
        <v>364</v>
      </c>
      <c r="E106" s="57">
        <v>8.84</v>
      </c>
      <c r="F106" s="59">
        <v>3217.76</v>
      </c>
    </row>
    <row r="107" spans="1:6" ht="112.5">
      <c r="A107" s="53" t="s">
        <v>223</v>
      </c>
      <c r="B107" s="53" t="s">
        <v>184</v>
      </c>
      <c r="C107" s="57" t="s">
        <v>95</v>
      </c>
      <c r="D107" s="57">
        <v>240</v>
      </c>
      <c r="E107" s="57">
        <v>6.08</v>
      </c>
      <c r="F107" s="59">
        <v>1459.2</v>
      </c>
    </row>
    <row r="108" spans="1:6" ht="112.5">
      <c r="A108" s="53" t="s">
        <v>224</v>
      </c>
      <c r="B108" s="53" t="s">
        <v>225</v>
      </c>
      <c r="C108" s="57" t="s">
        <v>95</v>
      </c>
      <c r="D108" s="59">
        <v>1130</v>
      </c>
      <c r="E108" s="57">
        <v>5.69</v>
      </c>
      <c r="F108" s="59">
        <v>6429.7</v>
      </c>
    </row>
    <row r="109" spans="1:6" ht="112.5">
      <c r="A109" s="53" t="s">
        <v>226</v>
      </c>
      <c r="B109" s="53" t="s">
        <v>177</v>
      </c>
      <c r="C109" s="57" t="s">
        <v>37</v>
      </c>
      <c r="D109" s="57">
        <v>20</v>
      </c>
      <c r="E109" s="57">
        <v>47.21</v>
      </c>
      <c r="F109" s="57">
        <v>944.2</v>
      </c>
    </row>
    <row r="110" spans="1:6" ht="18.75">
      <c r="A110" s="54">
        <v>8</v>
      </c>
      <c r="B110" s="55" t="s">
        <v>227</v>
      </c>
      <c r="C110" s="56"/>
      <c r="D110" s="58"/>
      <c r="E110" s="58"/>
      <c r="F110" s="58"/>
    </row>
    <row r="111" spans="1:6" ht="75">
      <c r="A111" s="53" t="s">
        <v>228</v>
      </c>
      <c r="B111" s="53" t="s">
        <v>229</v>
      </c>
      <c r="C111" s="57" t="s">
        <v>70</v>
      </c>
      <c r="D111" s="59">
        <v>1148.5</v>
      </c>
      <c r="E111" s="57">
        <v>83.48</v>
      </c>
      <c r="F111" s="59">
        <v>95876.78</v>
      </c>
    </row>
    <row r="112" spans="1:6" ht="75">
      <c r="A112" s="53" t="s">
        <v>230</v>
      </c>
      <c r="B112" s="53" t="s">
        <v>231</v>
      </c>
      <c r="C112" s="57" t="s">
        <v>70</v>
      </c>
      <c r="D112" s="59">
        <v>1396.6</v>
      </c>
      <c r="E112" s="57">
        <v>1.3</v>
      </c>
      <c r="F112" s="59">
        <v>1815.58</v>
      </c>
    </row>
    <row r="113" spans="1:6" ht="75">
      <c r="A113" s="53" t="s">
        <v>232</v>
      </c>
      <c r="B113" s="53" t="s">
        <v>233</v>
      </c>
      <c r="C113" s="57" t="s">
        <v>70</v>
      </c>
      <c r="D113" s="57">
        <v>248.1</v>
      </c>
      <c r="E113" s="57">
        <v>110.65</v>
      </c>
      <c r="F113" s="59">
        <v>27452.27</v>
      </c>
    </row>
    <row r="114" spans="1:6" ht="75">
      <c r="A114" s="53" t="s">
        <v>234</v>
      </c>
      <c r="B114" s="53" t="s">
        <v>72</v>
      </c>
      <c r="C114" s="57" t="s">
        <v>53</v>
      </c>
      <c r="D114" s="59">
        <v>34915</v>
      </c>
      <c r="E114" s="57">
        <v>1.13</v>
      </c>
      <c r="F114" s="59">
        <v>39453.95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de Arruda de Carvalho</dc:creator>
  <cp:keywords/>
  <dc:description/>
  <cp:lastModifiedBy>Jessica de Arruda de Carvalho</cp:lastModifiedBy>
  <dcterms:created xsi:type="dcterms:W3CDTF">2018-01-17T11:19:07Z</dcterms:created>
  <dcterms:modified xsi:type="dcterms:W3CDTF">2018-01-17T11:19:08Z</dcterms:modified>
  <cp:category/>
  <cp:version/>
  <cp:contentType/>
  <cp:contentStatus/>
</cp:coreProperties>
</file>