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380" windowHeight="8190" tabRatio="500" activeTab="0"/>
  </bookViews>
  <sheets>
    <sheet name="ModeloPlanilhaObras" sheetId="1" r:id="rId1"/>
  </sheets>
  <definedNames>
    <definedName name="_xlfn.IFERROR" hidden="1">#NAME?</definedName>
    <definedName name="_xlnm.Print_Area" localSheetId="0">'ModeloPlanilhaObras'!$A$1:$L$135</definedName>
  </definedNames>
  <calcPr fullCalcOnLoad="1"/>
</workbook>
</file>

<file path=xl/sharedStrings.xml><?xml version="1.0" encoding="utf-8"?>
<sst xmlns="http://schemas.openxmlformats.org/spreadsheetml/2006/main" count="319" uniqueCount="177">
  <si>
    <t>PREFEITURA MUNICIPAL DE JOINVILLE</t>
  </si>
  <si>
    <t>CNPJ:</t>
  </si>
  <si>
    <t>EMAIL:</t>
  </si>
  <si>
    <t>ENDEREÇO:</t>
  </si>
  <si>
    <t>TELEFONE:</t>
  </si>
  <si>
    <t>DATA:</t>
  </si>
  <si>
    <t>PROPOSTA COMERCIAL</t>
  </si>
  <si>
    <t>OBJETO</t>
  </si>
  <si>
    <t>VALOR GLOBAL DA PROPOSTA</t>
  </si>
  <si>
    <t>VALOR POR EXTENSO</t>
  </si>
  <si>
    <t>VALIDADE DA PROPOSTA COMERCIAL</t>
  </si>
  <si>
    <t>DECLARAMOS EXPRESSAMENTE QUE:</t>
  </si>
  <si>
    <t>O preço compreende todos os serviços, materiais e encargos necessários à completa realização do serviço e sua entrega rematada e perfeita em todos os pormenores mesmo que sejam verificadas falhas ou omissões na proposta</t>
  </si>
  <si>
    <t>ITEM</t>
  </si>
  <si>
    <t>DESCRIÇÃO</t>
  </si>
  <si>
    <t>UNID.</t>
  </si>
  <si>
    <t>QTDE</t>
  </si>
  <si>
    <t>CUSTO R$</t>
  </si>
  <si>
    <t>BDI</t>
  </si>
  <si>
    <t>PREÇO R$</t>
  </si>
  <si>
    <t>PREÇO TOTAL R$</t>
  </si>
  <si>
    <t>VALOR UNITÁRIO MÁXIMO (PRÉ-LICITAÇÃO) (COLUNA OCULTA)</t>
  </si>
  <si>
    <t>VALOR TOTAL R$</t>
  </si>
  <si>
    <t>REPRESENTANTE LEGAL</t>
  </si>
  <si>
    <t>RESPONSÁVEL TÉCNICO</t>
  </si>
  <si>
    <t>NOME:</t>
  </si>
  <si>
    <t>CARGO:</t>
  </si>
  <si>
    <t>HABILITAÇÃO</t>
  </si>
  <si>
    <t>CPF:</t>
  </si>
  <si>
    <t>N.º REGISTRO</t>
  </si>
  <si>
    <t>MAT.</t>
  </si>
  <si>
    <t>M.O.</t>
  </si>
  <si>
    <t>MAT.+M.O.</t>
  </si>
  <si>
    <t>1.1</t>
  </si>
  <si>
    <t>M2</t>
  </si>
  <si>
    <t>PROPONENTE:</t>
  </si>
  <si>
    <t>1.2</t>
  </si>
  <si>
    <t>2.1</t>
  </si>
  <si>
    <t>2.2</t>
  </si>
  <si>
    <t>3.1</t>
  </si>
  <si>
    <t>4.1</t>
  </si>
  <si>
    <t>4.2</t>
  </si>
  <si>
    <t>5.1</t>
  </si>
  <si>
    <t>5.2</t>
  </si>
  <si>
    <t>6.1</t>
  </si>
  <si>
    <t>CONCORRÊNCIA</t>
  </si>
  <si>
    <t>1.1.1</t>
  </si>
  <si>
    <t>1.1.2</t>
  </si>
  <si>
    <t>t</t>
  </si>
  <si>
    <t>1.2.1</t>
  </si>
  <si>
    <t>un</t>
  </si>
  <si>
    <t>UNIDADE</t>
  </si>
  <si>
    <t>2.1.1</t>
  </si>
  <si>
    <t>m³</t>
  </si>
  <si>
    <t>2.1.2</t>
  </si>
  <si>
    <t>3.1.1</t>
  </si>
  <si>
    <t>3.1.2</t>
  </si>
  <si>
    <t>3.2</t>
  </si>
  <si>
    <t>3.2.1</t>
  </si>
  <si>
    <t>4.1.1</t>
  </si>
  <si>
    <t>4.1.2</t>
  </si>
  <si>
    <t>4.2.1</t>
  </si>
  <si>
    <t>5.1.1</t>
  </si>
  <si>
    <t>5.1.2</t>
  </si>
  <si>
    <t>6.1.1</t>
  </si>
  <si>
    <t>6.1.2</t>
  </si>
  <si>
    <t>6.2</t>
  </si>
  <si>
    <t>6.2.1</t>
  </si>
  <si>
    <t>7.1</t>
  </si>
  <si>
    <t>7.1.1</t>
  </si>
  <si>
    <t>7.1.2</t>
  </si>
  <si>
    <t>7.2</t>
  </si>
  <si>
    <t>7.2.1</t>
  </si>
  <si>
    <t>7.2.2</t>
  </si>
  <si>
    <t>8.1</t>
  </si>
  <si>
    <t>8.1.1</t>
  </si>
  <si>
    <t>8.1.2</t>
  </si>
  <si>
    <t>8.1.3</t>
  </si>
  <si>
    <t>8.1.4</t>
  </si>
  <si>
    <t>8.2</t>
  </si>
  <si>
    <t>8.2.1</t>
  </si>
  <si>
    <t>8.2.2</t>
  </si>
  <si>
    <t>9.1</t>
  </si>
  <si>
    <t>9.1.1</t>
  </si>
  <si>
    <t>9.1.2</t>
  </si>
  <si>
    <t>9.2</t>
  </si>
  <si>
    <t>9.2.1</t>
  </si>
  <si>
    <t>10.1</t>
  </si>
  <si>
    <t>10.1.1</t>
  </si>
  <si>
    <t>10.1.2</t>
  </si>
  <si>
    <t>10.2</t>
  </si>
  <si>
    <t>10.2.1</t>
  </si>
  <si>
    <t>11.1</t>
  </si>
  <si>
    <t>11.1.1</t>
  </si>
  <si>
    <t>11.1.2</t>
  </si>
  <si>
    <t>11.2</t>
  </si>
  <si>
    <t>11.2.1</t>
  </si>
  <si>
    <t>12.1</t>
  </si>
  <si>
    <t>12.1.1</t>
  </si>
  <si>
    <t>12.1.2</t>
  </si>
  <si>
    <t>12.2</t>
  </si>
  <si>
    <t>12.2.1</t>
  </si>
  <si>
    <t>13.1</t>
  </si>
  <si>
    <t>13.1.1</t>
  </si>
  <si>
    <t>13.1.2</t>
  </si>
  <si>
    <t>13.2</t>
  </si>
  <si>
    <t>13.2.1</t>
  </si>
  <si>
    <t>14.1</t>
  </si>
  <si>
    <t>14.1.1</t>
  </si>
  <si>
    <t>14.1.2</t>
  </si>
  <si>
    <t>14.2</t>
  </si>
  <si>
    <t>14.2.1</t>
  </si>
  <si>
    <t>15.1</t>
  </si>
  <si>
    <t>15.1.1</t>
  </si>
  <si>
    <t>15.1.2</t>
  </si>
  <si>
    <t>15.2</t>
  </si>
  <si>
    <t>15.2.1</t>
  </si>
  <si>
    <t>16.1</t>
  </si>
  <si>
    <t>16.1.1</t>
  </si>
  <si>
    <t>16.1.2</t>
  </si>
  <si>
    <t>16.2</t>
  </si>
  <si>
    <t>16.2.1</t>
  </si>
  <si>
    <t>Requalificação Asfáltica das ruas: Rua Airton Felácio, Rua Alvorada, Rua General Góes Monteiro, Rua Hamburgo, Rua Holanda, Rua Inglaterra, Rua Matos Costa, Rua Max Boehm, Rua Olinda, Rua Raul Borges, Rua Romelândia, Rua São Miguel, Rua São Vicente, Rua SD 21036, Rua Tibagi, Rua Victor Pellense e Rua Witmarsun</t>
  </si>
  <si>
    <t>RUA AIRTON FELÁCIO</t>
  </si>
  <si>
    <t>RUA ALVORADA</t>
  </si>
  <si>
    <t>RUA GENERAL GÓES MONTEIRO</t>
  </si>
  <si>
    <t>RUA HAMBURGO</t>
  </si>
  <si>
    <t>RUA HOLANDA</t>
  </si>
  <si>
    <t>RUA INGLATERRA</t>
  </si>
  <si>
    <t>RUA MATOS COSTA</t>
  </si>
  <si>
    <t>RUA MAX BOEHM</t>
  </si>
  <si>
    <t>RUA OLINDA</t>
  </si>
  <si>
    <t>RUA RAUL BORGES</t>
  </si>
  <si>
    <t>10.2.2</t>
  </si>
  <si>
    <t>RUA ROMELÂNDIA</t>
  </si>
  <si>
    <t>RUA SÃO MIGUEL</t>
  </si>
  <si>
    <t>12.2.2</t>
  </si>
  <si>
    <t>RUA SÃO VICENTE</t>
  </si>
  <si>
    <t>RUA SD 21036</t>
  </si>
  <si>
    <t>14.2.2</t>
  </si>
  <si>
    <t>RUA TIBAGI</t>
  </si>
  <si>
    <t>15.2.2</t>
  </si>
  <si>
    <t>RUA VICTOR PELLENSE</t>
  </si>
  <si>
    <t>RUA WITMARSUN</t>
  </si>
  <si>
    <t>17.1</t>
  </si>
  <si>
    <t>17.1.1</t>
  </si>
  <si>
    <t>17.1.2</t>
  </si>
  <si>
    <t>17.1.3</t>
  </si>
  <si>
    <t>17.1.4</t>
  </si>
  <si>
    <t>17.2</t>
  </si>
  <si>
    <t>17.2.1</t>
  </si>
  <si>
    <t>17.2.2</t>
  </si>
  <si>
    <t>1</t>
  </si>
  <si>
    <t>PAVIMENTAÇÃO</t>
  </si>
  <si>
    <t>Pintura de ligacao com emulsao RR-1C</t>
  </si>
  <si>
    <t>Concreto asfáltico usinado à quente faixa "C" - cod 4/20 (t)</t>
  </si>
  <si>
    <t>OBRAS COMPLEMENTARES</t>
  </si>
  <si>
    <t>Limpeza de caixa coletorA / boca de lobo</t>
  </si>
  <si>
    <t>2</t>
  </si>
  <si>
    <t>3</t>
  </si>
  <si>
    <t>4</t>
  </si>
  <si>
    <t>5</t>
  </si>
  <si>
    <t>6</t>
  </si>
  <si>
    <t>7</t>
  </si>
  <si>
    <t>Levantamento com fornecimento de grelha metálica de boca de lobo na pista</t>
  </si>
  <si>
    <t>8</t>
  </si>
  <si>
    <t>Fresagem do pavimento asfáltico com transporte 8,0 km  (baixa interferência) cod 5</t>
  </si>
  <si>
    <t>Execucao de imprimacao com asfalto diluido cm-30. af_09/2017</t>
  </si>
  <si>
    <t>9</t>
  </si>
  <si>
    <t>10</t>
  </si>
  <si>
    <t>11</t>
  </si>
  <si>
    <t>12</t>
  </si>
  <si>
    <t>13</t>
  </si>
  <si>
    <t>14</t>
  </si>
  <si>
    <t>15</t>
  </si>
  <si>
    <t>16</t>
  </si>
  <si>
    <t>17</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</si>
</sst>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quot;&quot;00&quot;. &quot;000\.000/0000\-00\ "/>
    <numFmt numFmtId="166" formatCode="&quot;R$ &quot;#,##0.00"/>
    <numFmt numFmtId="167" formatCode="dddd&quot;, &quot;mmmm\ dd&quot;, &quot;yyyy"/>
    <numFmt numFmtId="168" formatCode="0##\.###\.###\-##"/>
    <numFmt numFmtId="169" formatCode="&quot;Sim&quot;;&quot;Sim&quot;;&quot;Não&quot;"/>
    <numFmt numFmtId="170" formatCode="&quot;Verdadeiro&quot;;&quot;Verdadeiro&quot;;&quot;Falso&quot;"/>
    <numFmt numFmtId="171" formatCode="&quot;Ativado&quot;;&quot;Ativado&quot;;&quot;Desativado&quot;"/>
    <numFmt numFmtId="172" formatCode="[$€-2]\ #,##0.00_);[Red]\([$€-2]\ #,##0.00\)"/>
    <numFmt numFmtId="173" formatCode="[$-416]dddd\,\ d&quot; de &quot;mmmm&quot; de &quot;yyyy"/>
    <numFmt numFmtId="174" formatCode="0.000"/>
    <numFmt numFmtId="175" formatCode="&quot;Activado&quot;;&quot;Activado&quot;;&quot;Desactivado&quot;"/>
  </numFmts>
  <fonts count="42">
    <font>
      <sz val="10"/>
      <name val="Arial"/>
      <family val="0"/>
    </font>
    <font>
      <b/>
      <sz val="12"/>
      <name val="Arial"/>
      <family val="2"/>
    </font>
    <font>
      <b/>
      <sz val="10"/>
      <name val="Arial"/>
      <family val="2"/>
    </font>
    <font>
      <sz val="10.5"/>
      <name val="Arial"/>
      <family val="2"/>
    </font>
    <font>
      <b/>
      <sz val="11"/>
      <name val="Arial"/>
      <family val="2"/>
    </font>
    <font>
      <sz val="11"/>
      <name val="Arial"/>
      <family val="2"/>
    </font>
    <font>
      <u val="single"/>
      <sz val="10"/>
      <color indexed="12"/>
      <name val="Arial"/>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indexed="22"/>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4" applyNumberFormat="0" applyAlignment="0" applyProtection="0"/>
    <xf numFmtId="0" fontId="31" fillId="0" borderId="5"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2" fillId="27" borderId="0" applyNumberFormat="0" applyBorder="0" applyAlignment="0" applyProtection="0"/>
    <xf numFmtId="0" fontId="33" fillId="28" borderId="4" applyNumberFormat="0" applyAlignment="0" applyProtection="0"/>
    <xf numFmtId="0" fontId="6" fillId="0" borderId="0" applyNumberFormat="0" applyFill="0" applyBorder="0" applyAlignment="0" applyProtection="0"/>
    <xf numFmtId="0" fontId="34" fillId="29" borderId="0" applyNumberFormat="0" applyBorder="0" applyAlignment="0" applyProtection="0"/>
    <xf numFmtId="0" fontId="0" fillId="0" borderId="0" applyNumberFormat="0" applyFill="0" applyBorder="0" applyAlignment="0" applyProtection="0"/>
    <xf numFmtId="42" fontId="0" fillId="0" borderId="0" applyFill="0" applyBorder="0" applyAlignment="0" applyProtection="0"/>
    <xf numFmtId="0" fontId="35" fillId="30" borderId="0" applyNumberFormat="0" applyBorder="0" applyAlignment="0" applyProtection="0"/>
    <xf numFmtId="0" fontId="0" fillId="0" borderId="0">
      <alignment/>
      <protection/>
    </xf>
    <xf numFmtId="0" fontId="25" fillId="0" borderId="0">
      <alignment/>
      <protection/>
    </xf>
    <xf numFmtId="0" fontId="0" fillId="31" borderId="6" applyNumberFormat="0" applyFont="0" applyAlignment="0" applyProtection="0"/>
    <xf numFmtId="0" fontId="0" fillId="0" borderId="0" applyNumberFormat="0" applyFill="0" applyBorder="0" applyAlignment="0" applyProtection="0"/>
    <xf numFmtId="0" fontId="36" fillId="20" borderId="7" applyNumberFormat="0" applyAlignment="0" applyProtection="0"/>
    <xf numFmtId="41"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ill="0" applyBorder="0" applyAlignment="0" applyProtection="0"/>
  </cellStyleXfs>
  <cellXfs count="81">
    <xf numFmtId="0" fontId="0" fillId="0" borderId="0" xfId="0" applyAlignment="1">
      <alignment/>
    </xf>
    <xf numFmtId="0" fontId="0" fillId="33"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protection/>
    </xf>
    <xf numFmtId="0" fontId="2" fillId="33" borderId="10" xfId="0" applyNumberFormat="1" applyFont="1" applyFill="1" applyBorder="1" applyAlignment="1" applyProtection="1">
      <alignment horizontal="right" vertical="center"/>
      <protection/>
    </xf>
    <xf numFmtId="164" fontId="3" fillId="33" borderId="11" xfId="0" applyNumberFormat="1" applyFont="1" applyFill="1" applyBorder="1" applyAlignment="1" applyProtection="1">
      <alignment horizontal="left" vertical="center" wrapText="1"/>
      <protection/>
    </xf>
    <xf numFmtId="0" fontId="0" fillId="33" borderId="1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4" fillId="33" borderId="13"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vertical="center"/>
      <protection/>
    </xf>
    <xf numFmtId="0" fontId="1" fillId="33" borderId="0" xfId="0" applyNumberFormat="1" applyFont="1" applyFill="1" applyBorder="1" applyAlignment="1" applyProtection="1">
      <alignment vertical="center"/>
      <protection locked="0"/>
    </xf>
    <xf numFmtId="165" fontId="5" fillId="0" borderId="0" xfId="0" applyNumberFormat="1" applyFont="1" applyFill="1" applyBorder="1" applyAlignment="1" applyProtection="1">
      <alignment horizontal="left" vertical="center" wrapText="1"/>
      <protection locked="0"/>
    </xf>
    <xf numFmtId="0" fontId="4" fillId="33" borderId="0" xfId="0" applyNumberFormat="1" applyFont="1" applyFill="1" applyBorder="1" applyAlignment="1" applyProtection="1">
      <alignment horizontal="right" vertical="center"/>
      <protection/>
    </xf>
    <xf numFmtId="0" fontId="7" fillId="33" borderId="0" xfId="47" applyNumberFormat="1" applyFont="1" applyFill="1" applyBorder="1" applyAlignment="1" applyProtection="1">
      <alignment vertical="center"/>
      <protection locked="0"/>
    </xf>
    <xf numFmtId="165" fontId="5" fillId="33" borderId="0"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horizontal="left" vertical="center" wrapText="1"/>
      <protection locked="0"/>
    </xf>
    <xf numFmtId="14" fontId="5" fillId="0" borderId="0" xfId="0" applyNumberFormat="1" applyFont="1" applyFill="1" applyBorder="1" applyAlignment="1" applyProtection="1">
      <alignment horizontal="left" vertical="center" wrapText="1"/>
      <protection locked="0"/>
    </xf>
    <xf numFmtId="0" fontId="5" fillId="33" borderId="0"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right" vertical="center"/>
      <protection/>
    </xf>
    <xf numFmtId="14" fontId="0" fillId="33" borderId="16" xfId="0" applyNumberFormat="1" applyFont="1" applyFill="1" applyBorder="1" applyAlignment="1" applyProtection="1">
      <alignment horizontal="left" vertical="center"/>
      <protection/>
    </xf>
    <xf numFmtId="0" fontId="0" fillId="33" borderId="16" xfId="0" applyNumberFormat="1" applyFont="1" applyFill="1" applyBorder="1" applyAlignment="1" applyProtection="1">
      <alignment vertical="center"/>
      <protection/>
    </xf>
    <xf numFmtId="0" fontId="5" fillId="33" borderId="16"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0" fontId="4" fillId="34" borderId="18" xfId="0" applyNumberFormat="1" applyFont="1" applyFill="1" applyBorder="1" applyAlignment="1" applyProtection="1">
      <alignment vertical="center"/>
      <protection/>
    </xf>
    <xf numFmtId="0" fontId="5" fillId="34" borderId="19" xfId="0" applyNumberFormat="1" applyFont="1" applyFill="1" applyBorder="1" applyAlignment="1" applyProtection="1">
      <alignment vertical="center"/>
      <protection/>
    </xf>
    <xf numFmtId="4" fontId="4" fillId="34" borderId="2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vertical="center"/>
      <protection/>
    </xf>
    <xf numFmtId="0" fontId="5" fillId="33" borderId="0" xfId="0" applyNumberFormat="1" applyFont="1" applyFill="1" applyBorder="1" applyAlignment="1" applyProtection="1">
      <alignment horizontal="right" vertical="center"/>
      <protection locked="0"/>
    </xf>
    <xf numFmtId="167"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top"/>
      <protection/>
    </xf>
    <xf numFmtId="0" fontId="5" fillId="33" borderId="0" xfId="0" applyNumberFormat="1" applyFont="1" applyFill="1" applyBorder="1" applyAlignment="1" applyProtection="1">
      <alignment vertical="center" wrapText="1"/>
      <protection/>
    </xf>
    <xf numFmtId="0" fontId="0" fillId="33" borderId="21" xfId="0" applyNumberFormat="1" applyFont="1" applyFill="1" applyBorder="1" applyAlignment="1" applyProtection="1">
      <alignment vertical="center" wrapText="1"/>
      <protection/>
    </xf>
    <xf numFmtId="0" fontId="0" fillId="33" borderId="21" xfId="0" applyNumberFormat="1" applyFont="1" applyFill="1" applyBorder="1" applyAlignment="1" applyProtection="1">
      <alignment vertical="center"/>
      <protection/>
    </xf>
    <xf numFmtId="0" fontId="0" fillId="33" borderId="21" xfId="0" applyNumberFormat="1" applyFont="1" applyFill="1" applyBorder="1" applyAlignment="1" applyProtection="1">
      <alignment vertical="center"/>
      <protection/>
    </xf>
    <xf numFmtId="0" fontId="4" fillId="33" borderId="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right" vertical="center"/>
      <protection/>
    </xf>
    <xf numFmtId="0" fontId="5" fillId="33" borderId="0" xfId="0" applyNumberFormat="1" applyFont="1" applyFill="1" applyBorder="1" applyAlignment="1" applyProtection="1">
      <alignment horizontal="center" vertical="center" wrapText="1"/>
      <protection locked="0"/>
    </xf>
    <xf numFmtId="168" fontId="5" fillId="33" borderId="0" xfId="0" applyNumberFormat="1" applyFont="1" applyFill="1" applyBorder="1" applyAlignment="1" applyProtection="1">
      <alignment horizontal="center" vertical="center" wrapText="1"/>
      <protection locked="0"/>
    </xf>
    <xf numFmtId="3" fontId="4" fillId="35" borderId="22" xfId="0" applyNumberFormat="1" applyFont="1" applyFill="1" applyBorder="1" applyAlignment="1" applyProtection="1">
      <alignment horizontal="center" vertical="center"/>
      <protection locked="0"/>
    </xf>
    <xf numFmtId="164" fontId="1"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 fillId="36" borderId="0" xfId="0" applyNumberFormat="1" applyFont="1" applyFill="1" applyBorder="1" applyAlignment="1" applyProtection="1">
      <alignment horizontal="center" vertical="center"/>
      <protection/>
    </xf>
    <xf numFmtId="0" fontId="4" fillId="36" borderId="23" xfId="0" applyNumberFormat="1" applyFont="1" applyFill="1" applyBorder="1" applyAlignment="1" applyProtection="1">
      <alignment horizontal="center" vertical="center"/>
      <protection/>
    </xf>
    <xf numFmtId="0" fontId="4" fillId="36" borderId="23" xfId="0" applyNumberFormat="1" applyFont="1" applyFill="1" applyBorder="1" applyAlignment="1" applyProtection="1">
      <alignment vertical="center"/>
      <protection/>
    </xf>
    <xf numFmtId="0" fontId="4" fillId="36" borderId="0" xfId="0" applyNumberFormat="1" applyFont="1" applyFill="1" applyBorder="1" applyAlignment="1" applyProtection="1">
      <alignment horizontal="center" vertical="center" wrapText="1"/>
      <protection/>
    </xf>
    <xf numFmtId="0" fontId="5" fillId="36" borderId="24" xfId="0" applyNumberFormat="1" applyFont="1" applyFill="1" applyBorder="1" applyAlignment="1" applyProtection="1">
      <alignment horizontal="left" vertical="center" wrapText="1"/>
      <protection/>
    </xf>
    <xf numFmtId="4" fontId="5" fillId="36" borderId="24" xfId="0" applyNumberFormat="1" applyFont="1" applyFill="1" applyBorder="1" applyAlignment="1" applyProtection="1">
      <alignment horizontal="center" vertical="center" wrapText="1"/>
      <protection/>
    </xf>
    <xf numFmtId="4" fontId="5" fillId="34" borderId="19" xfId="0" applyNumberFormat="1" applyFont="1" applyFill="1" applyBorder="1" applyAlignment="1" applyProtection="1">
      <alignment horizontal="center" vertical="center"/>
      <protection/>
    </xf>
    <xf numFmtId="4" fontId="4" fillId="34" borderId="19" xfId="0" applyNumberFormat="1" applyFont="1" applyFill="1" applyBorder="1" applyAlignment="1" applyProtection="1">
      <alignment horizontal="center" vertical="center"/>
      <protection/>
    </xf>
    <xf numFmtId="0" fontId="4" fillId="35" borderId="25" xfId="0" applyNumberFormat="1" applyFont="1" applyFill="1" applyBorder="1" applyAlignment="1" applyProtection="1">
      <alignment horizontal="center" vertical="center"/>
      <protection/>
    </xf>
    <xf numFmtId="0" fontId="4" fillId="37" borderId="25" xfId="0" applyNumberFormat="1" applyFont="1" applyFill="1" applyBorder="1" applyAlignment="1" applyProtection="1">
      <alignment vertical="center"/>
      <protection/>
    </xf>
    <xf numFmtId="0" fontId="4" fillId="38" borderId="26" xfId="0" applyNumberFormat="1" applyFont="1" applyFill="1" applyBorder="1" applyAlignment="1" applyProtection="1">
      <alignment horizontal="left" vertical="center" wrapText="1"/>
      <protection/>
    </xf>
    <xf numFmtId="0" fontId="4" fillId="38" borderId="27" xfId="0" applyNumberFormat="1" applyFont="1" applyFill="1" applyBorder="1" applyAlignment="1" applyProtection="1">
      <alignment horizontal="left" vertical="center" wrapText="1"/>
      <protection/>
    </xf>
    <xf numFmtId="4" fontId="4" fillId="38" borderId="27" xfId="0" applyNumberFormat="1" applyFont="1" applyFill="1" applyBorder="1" applyAlignment="1" applyProtection="1">
      <alignment horizontal="center" vertical="center" wrapText="1"/>
      <protection/>
    </xf>
    <xf numFmtId="4" fontId="4" fillId="38" borderId="28" xfId="0" applyNumberFormat="1" applyFont="1" applyFill="1" applyBorder="1" applyAlignment="1" applyProtection="1">
      <alignment horizontal="center" vertical="center" wrapText="1"/>
      <protection/>
    </xf>
    <xf numFmtId="4" fontId="5" fillId="36" borderId="24" xfId="0" applyNumberFormat="1" applyFont="1" applyFill="1" applyBorder="1" applyAlignment="1" applyProtection="1">
      <alignment horizontal="center" vertical="center" wrapText="1"/>
      <protection locked="0"/>
    </xf>
    <xf numFmtId="10" fontId="0" fillId="36" borderId="24" xfId="55" applyNumberFormat="1" applyFill="1" applyBorder="1" applyAlignment="1" applyProtection="1">
      <alignment horizontal="center" vertical="center" wrapText="1"/>
      <protection locked="0"/>
    </xf>
    <xf numFmtId="0" fontId="0" fillId="0" borderId="0" xfId="49" applyNumberFormat="1" applyFont="1" applyFill="1" applyBorder="1" applyAlignment="1" applyProtection="1">
      <alignment horizontal="center" vertical="center"/>
      <protection/>
    </xf>
    <xf numFmtId="2" fontId="0" fillId="0" borderId="0" xfId="49"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vertical="center"/>
      <protection/>
    </xf>
    <xf numFmtId="0" fontId="4" fillId="35" borderId="24"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wrapText="1"/>
      <protection/>
    </xf>
    <xf numFmtId="0" fontId="4" fillId="35" borderId="24" xfId="0" applyNumberFormat="1" applyFont="1" applyFill="1" applyBorder="1" applyAlignment="1" applyProtection="1">
      <alignment horizontal="center" vertical="center"/>
      <protection/>
    </xf>
    <xf numFmtId="0" fontId="4" fillId="35" borderId="29" xfId="0" applyNumberFormat="1" applyFont="1" applyFill="1" applyBorder="1" applyAlignment="1" applyProtection="1">
      <alignment horizontal="center" vertical="center"/>
      <protection/>
    </xf>
    <xf numFmtId="0" fontId="4" fillId="37" borderId="20" xfId="0" applyNumberFormat="1" applyFont="1" applyFill="1" applyBorder="1" applyAlignment="1" applyProtection="1">
      <alignment horizontal="center" vertical="center"/>
      <protection/>
    </xf>
    <xf numFmtId="0" fontId="4" fillId="37" borderId="12" xfId="0" applyNumberFormat="1" applyFont="1" applyFill="1" applyBorder="1" applyAlignment="1" applyProtection="1">
      <alignment horizontal="center" vertical="center"/>
      <protection/>
    </xf>
    <xf numFmtId="0" fontId="4" fillId="35" borderId="24" xfId="0" applyNumberFormat="1" applyFont="1" applyFill="1" applyBorder="1" applyAlignment="1" applyProtection="1">
      <alignment horizontal="center" vertical="center" wrapText="1"/>
      <protection/>
    </xf>
    <xf numFmtId="0" fontId="4" fillId="35" borderId="29"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protection/>
    </xf>
    <xf numFmtId="0" fontId="4" fillId="35" borderId="1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wrapText="1"/>
      <protection locked="0"/>
    </xf>
    <xf numFmtId="0" fontId="2" fillId="39" borderId="24" xfId="0" applyNumberFormat="1" applyFont="1" applyFill="1" applyBorder="1" applyAlignment="1" applyProtection="1">
      <alignment horizontal="center" vertical="center" wrapText="1"/>
      <protection/>
    </xf>
    <xf numFmtId="0" fontId="4" fillId="37" borderId="22"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center" vertical="center"/>
      <protection/>
    </xf>
    <xf numFmtId="0" fontId="4" fillId="35" borderId="18" xfId="0" applyNumberFormat="1" applyFont="1" applyFill="1" applyBorder="1" applyAlignment="1" applyProtection="1">
      <alignment horizontal="left" vertical="center"/>
      <protection/>
    </xf>
    <xf numFmtId="0" fontId="1" fillId="35" borderId="24" xfId="0" applyNumberFormat="1" applyFont="1" applyFill="1" applyBorder="1" applyAlignment="1" applyProtection="1">
      <alignment horizontal="center" vertical="center"/>
      <protection/>
    </xf>
    <xf numFmtId="0" fontId="4" fillId="35" borderId="2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left" vertical="center" wrapText="1"/>
      <protection/>
    </xf>
    <xf numFmtId="166" fontId="4" fillId="0" borderId="24" xfId="49"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left" vertical="center" wrapText="1"/>
      <protection locked="0"/>
    </xf>
    <xf numFmtId="0" fontId="4" fillId="35" borderId="20" xfId="0" applyNumberFormat="1" applyFont="1" applyFill="1" applyBorder="1" applyAlignment="1" applyProtection="1">
      <alignment horizontal="left"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Incorrecto" xfId="48"/>
    <cellStyle name="Currency" xfId="49"/>
    <cellStyle name="Currency [0]" xfId="50"/>
    <cellStyle name="Neutro" xfId="51"/>
    <cellStyle name="Normal 2" xfId="52"/>
    <cellStyle name="Normal 3"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dxfs count="211">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
    <pageSetUpPr fitToPage="1"/>
  </sheetPr>
  <dimension ref="A1:N158"/>
  <sheetViews>
    <sheetView tabSelected="1" zoomScale="85" zoomScaleNormal="85" zoomScaleSheetLayoutView="100" zoomScalePageLayoutView="0" workbookViewId="0" topLeftCell="A1">
      <selection activeCell="O23" sqref="O23"/>
    </sheetView>
  </sheetViews>
  <sheetFormatPr defaultColWidth="9.140625" defaultRowHeight="12.75"/>
  <cols>
    <col min="1" max="1" width="2.421875" style="1" customWidth="1"/>
    <col min="2" max="2" width="23.57421875" style="1" customWidth="1"/>
    <col min="3" max="3" width="63.28125" style="2" customWidth="1"/>
    <col min="4" max="4" width="11.8515625" style="1" customWidth="1"/>
    <col min="5" max="5" width="13.28125" style="1" bestFit="1" customWidth="1"/>
    <col min="6" max="8" width="13.57421875" style="1" customWidth="1"/>
    <col min="9" max="9" width="10.7109375" style="1" customWidth="1"/>
    <col min="10" max="10" width="12.7109375" style="1" customWidth="1"/>
    <col min="11" max="11" width="18.00390625" style="1" customWidth="1"/>
    <col min="12" max="12" width="2.421875" style="1" customWidth="1"/>
    <col min="13" max="13" width="14.00390625" style="3" customWidth="1"/>
    <col min="14" max="14" width="18.28125" style="3" hidden="1" customWidth="1"/>
    <col min="15" max="16384" width="9.140625" style="3" customWidth="1"/>
  </cols>
  <sheetData>
    <row r="1" spans="2:11" ht="15.75">
      <c r="B1" s="75" t="s">
        <v>0</v>
      </c>
      <c r="C1" s="75"/>
      <c r="D1" s="75"/>
      <c r="E1" s="75"/>
      <c r="F1" s="75"/>
      <c r="G1" s="75"/>
      <c r="H1" s="75"/>
      <c r="I1" s="75"/>
      <c r="J1" s="75"/>
      <c r="K1" s="75"/>
    </row>
    <row r="2" spans="2:11" ht="13.5">
      <c r="B2" s="4"/>
      <c r="C2" s="5"/>
      <c r="D2" s="6"/>
      <c r="E2" s="6"/>
      <c r="F2" s="6"/>
      <c r="G2" s="6"/>
      <c r="H2" s="6"/>
      <c r="I2" s="6"/>
      <c r="J2" s="6"/>
      <c r="K2" s="7"/>
    </row>
    <row r="3" spans="2:11" ht="15.75">
      <c r="B3" s="8" t="s">
        <v>45</v>
      </c>
      <c r="C3" s="39">
        <v>2522019</v>
      </c>
      <c r="K3" s="9"/>
    </row>
    <row r="4" spans="2:11" ht="15.75">
      <c r="B4" s="8" t="s">
        <v>35</v>
      </c>
      <c r="C4" s="10"/>
      <c r="K4" s="9"/>
    </row>
    <row r="5" spans="2:11" ht="15">
      <c r="B5" s="8" t="s">
        <v>1</v>
      </c>
      <c r="C5" s="11"/>
      <c r="E5" s="12" t="s">
        <v>2</v>
      </c>
      <c r="F5" s="12"/>
      <c r="G5" s="12"/>
      <c r="H5" s="13"/>
      <c r="K5" s="9"/>
    </row>
    <row r="6" spans="2:11" ht="15">
      <c r="B6" s="8" t="s">
        <v>3</v>
      </c>
      <c r="C6" s="14"/>
      <c r="E6" s="12" t="s">
        <v>4</v>
      </c>
      <c r="F6" s="12"/>
      <c r="G6" s="12"/>
      <c r="H6" s="15"/>
      <c r="K6" s="9"/>
    </row>
    <row r="7" spans="2:11" ht="15">
      <c r="B7" s="8" t="s">
        <v>5</v>
      </c>
      <c r="C7" s="16"/>
      <c r="E7" s="12"/>
      <c r="F7" s="12"/>
      <c r="G7" s="12"/>
      <c r="H7" s="17"/>
      <c r="K7" s="9"/>
    </row>
    <row r="8" spans="2:11" ht="14.25">
      <c r="B8" s="18"/>
      <c r="C8" s="19"/>
      <c r="D8" s="20"/>
      <c r="E8" s="21"/>
      <c r="F8" s="21"/>
      <c r="G8" s="21"/>
      <c r="H8" s="21"/>
      <c r="I8" s="20"/>
      <c r="J8" s="20"/>
      <c r="K8" s="22"/>
    </row>
    <row r="10" spans="2:11" ht="15">
      <c r="B10" s="73" t="s">
        <v>6</v>
      </c>
      <c r="C10" s="73"/>
      <c r="D10" s="73"/>
      <c r="E10" s="73"/>
      <c r="F10" s="73"/>
      <c r="G10" s="73"/>
      <c r="H10" s="73"/>
      <c r="I10" s="73"/>
      <c r="J10" s="73"/>
      <c r="K10" s="73"/>
    </row>
    <row r="12" spans="2:11" ht="15">
      <c r="B12" s="66" t="s">
        <v>7</v>
      </c>
      <c r="C12" s="66"/>
      <c r="D12" s="62" t="s">
        <v>8</v>
      </c>
      <c r="E12" s="62"/>
      <c r="F12" s="62"/>
      <c r="G12" s="62"/>
      <c r="H12" s="62"/>
      <c r="I12" s="76" t="s">
        <v>9</v>
      </c>
      <c r="J12" s="76"/>
      <c r="K12" s="76"/>
    </row>
    <row r="13" spans="2:11" ht="77.25" customHeight="1">
      <c r="B13" s="77" t="s">
        <v>122</v>
      </c>
      <c r="C13" s="77"/>
      <c r="D13" s="78">
        <f>K133</f>
        <v>0</v>
      </c>
      <c r="E13" s="78"/>
      <c r="F13" s="78"/>
      <c r="G13" s="78"/>
      <c r="H13" s="78"/>
      <c r="I13" s="79" t="str">
        <f>_xlfn.IFERROR(IF(D13=0,"(INFORMAR AQUI O VALOR POR EXTENSO)",CONVERTERPARAEXTENSO(D13)),"(INFORMAR AQUI O VALOR POR EXTENSO)")</f>
        <v>(INFORMAR AQUI O VALOR POR EXTENSO)</v>
      </c>
      <c r="J13" s="79"/>
      <c r="K13" s="79"/>
    </row>
    <row r="15" spans="2:11" ht="15">
      <c r="B15" s="74" t="s">
        <v>10</v>
      </c>
      <c r="C15" s="74"/>
      <c r="D15" s="38"/>
      <c r="E15" s="80" t="str">
        <f>_xlfn.IFERROR(IF(D15="","(INFORMAR AQUI O PRAZO POR EXTENSO) dias","("&amp;EXTENSO(TRUNC(D15,0))&amp;")"&amp;" dias"),"(INFORMAR AQUI O PRAZO POR EXTENSO) dias")</f>
        <v>(INFORMAR AQUI O PRAZO POR EXTENSO) dias</v>
      </c>
      <c r="F15" s="80"/>
      <c r="G15" s="80"/>
      <c r="H15" s="80"/>
      <c r="I15" s="80"/>
      <c r="J15" s="80"/>
      <c r="K15" s="80"/>
    </row>
    <row r="17" spans="2:11" ht="15">
      <c r="B17" s="60" t="s">
        <v>11</v>
      </c>
      <c r="C17" s="60"/>
      <c r="D17" s="60"/>
      <c r="E17" s="60"/>
      <c r="F17" s="60"/>
      <c r="G17" s="60"/>
      <c r="H17" s="60"/>
      <c r="I17" s="60"/>
      <c r="J17" s="60"/>
      <c r="K17" s="60"/>
    </row>
    <row r="18" spans="2:11" ht="33.75" customHeight="1">
      <c r="B18" s="61" t="s">
        <v>12</v>
      </c>
      <c r="C18" s="61"/>
      <c r="D18" s="61"/>
      <c r="E18" s="61"/>
      <c r="F18" s="61"/>
      <c r="G18" s="61"/>
      <c r="H18" s="61"/>
      <c r="I18" s="61"/>
      <c r="J18" s="61"/>
      <c r="K18" s="61"/>
    </row>
    <row r="19" spans="1:14" ht="15">
      <c r="A19" s="3"/>
      <c r="B19" s="41"/>
      <c r="C19" s="41"/>
      <c r="D19" s="41"/>
      <c r="E19" s="41"/>
      <c r="F19" s="42"/>
      <c r="G19" s="42"/>
      <c r="H19" s="43"/>
      <c r="I19" s="41"/>
      <c r="J19" s="44"/>
      <c r="K19" s="44"/>
      <c r="L19" s="3"/>
      <c r="N19" s="40"/>
    </row>
    <row r="20" spans="2:14" ht="15">
      <c r="B20" s="62" t="s">
        <v>13</v>
      </c>
      <c r="C20" s="62" t="s">
        <v>14</v>
      </c>
      <c r="D20" s="62" t="s">
        <v>15</v>
      </c>
      <c r="E20" s="68" t="s">
        <v>16</v>
      </c>
      <c r="F20" s="72" t="s">
        <v>17</v>
      </c>
      <c r="G20" s="72"/>
      <c r="H20" s="72"/>
      <c r="I20" s="64" t="s">
        <v>18</v>
      </c>
      <c r="J20" s="66" t="s">
        <v>19</v>
      </c>
      <c r="K20" s="66" t="s">
        <v>20</v>
      </c>
      <c r="N20" s="71" t="s">
        <v>21</v>
      </c>
    </row>
    <row r="21" spans="2:14" ht="15.75" customHeight="1">
      <c r="B21" s="63"/>
      <c r="C21" s="63"/>
      <c r="D21" s="63"/>
      <c r="E21" s="69"/>
      <c r="F21" s="49" t="s">
        <v>30</v>
      </c>
      <c r="G21" s="49" t="s">
        <v>31</v>
      </c>
      <c r="H21" s="50" t="s">
        <v>32</v>
      </c>
      <c r="I21" s="65"/>
      <c r="J21" s="67"/>
      <c r="K21" s="67"/>
      <c r="N21" s="71"/>
    </row>
    <row r="22" spans="2:14" ht="15">
      <c r="B22" s="51" t="s">
        <v>152</v>
      </c>
      <c r="C22" s="52" t="s">
        <v>123</v>
      </c>
      <c r="D22" s="53"/>
      <c r="E22" s="53"/>
      <c r="F22" s="53"/>
      <c r="G22" s="53"/>
      <c r="H22" s="53"/>
      <c r="I22" s="53"/>
      <c r="J22" s="53"/>
      <c r="K22" s="54"/>
      <c r="N22" s="57"/>
    </row>
    <row r="23" spans="2:14" ht="15">
      <c r="B23" s="51" t="s">
        <v>33</v>
      </c>
      <c r="C23" s="52" t="s">
        <v>153</v>
      </c>
      <c r="D23" s="53"/>
      <c r="E23" s="53"/>
      <c r="F23" s="53"/>
      <c r="G23" s="53"/>
      <c r="H23" s="53">
        <f>IF(E23&lt;&gt;"",TRUNC(F23,2)+TRUNC(G23,2),"")</f>
      </c>
      <c r="I23" s="53"/>
      <c r="J23" s="53">
        <f>IF(E23&lt;&gt;"",TRUNC(H23*(1+TRUNC(I23,4)),2),"")</f>
      </c>
      <c r="K23" s="54">
        <f>IF(E23&lt;&gt;"",TRUNC(TRUNC(J23,2)*TRUNC(E23,2),2),"")</f>
      </c>
      <c r="N23" s="57"/>
    </row>
    <row r="24" spans="2:14" ht="14.25">
      <c r="B24" s="45" t="s">
        <v>46</v>
      </c>
      <c r="C24" s="45" t="s">
        <v>154</v>
      </c>
      <c r="D24" s="46" t="s">
        <v>34</v>
      </c>
      <c r="E24" s="46">
        <v>1065.34</v>
      </c>
      <c r="F24" s="55"/>
      <c r="G24" s="55"/>
      <c r="H24" s="46">
        <f>IF(E24&lt;&gt;"",TRUNC(F24,2)+TRUNC(G24,2),"")</f>
        <v>0</v>
      </c>
      <c r="I24" s="56"/>
      <c r="J24" s="46">
        <f>IF(E24&lt;&gt;"",TRUNC(H24*(1+TRUNC(I24,4)),2),"")</f>
        <v>0</v>
      </c>
      <c r="K24" s="46">
        <f>IF(E24&lt;&gt;"",TRUNC(TRUNC(J24,2)*TRUNC(E24,2),2),"")</f>
        <v>0</v>
      </c>
      <c r="N24" s="58">
        <v>2.09</v>
      </c>
    </row>
    <row r="25" spans="2:14" ht="14.25">
      <c r="B25" s="45" t="s">
        <v>47</v>
      </c>
      <c r="C25" s="45" t="s">
        <v>155</v>
      </c>
      <c r="D25" s="46" t="s">
        <v>48</v>
      </c>
      <c r="E25" s="46">
        <v>102.27</v>
      </c>
      <c r="F25" s="55"/>
      <c r="G25" s="55"/>
      <c r="H25" s="46">
        <f>IF(E25&lt;&gt;"",TRUNC(F25,2)+TRUNC(G25,2),"")</f>
        <v>0</v>
      </c>
      <c r="I25" s="56"/>
      <c r="J25" s="46">
        <f>IF(E25&lt;&gt;"",TRUNC(H25*(1+TRUNC(I25,4)),2),"")</f>
        <v>0</v>
      </c>
      <c r="K25" s="46">
        <f>IF(E25&lt;&gt;"",TRUNC(TRUNC(J25,2)*TRUNC(E25,2),2),"")</f>
        <v>0</v>
      </c>
      <c r="N25" s="58">
        <v>473.22</v>
      </c>
    </row>
    <row r="26" spans="2:14" ht="15">
      <c r="B26" s="51" t="s">
        <v>36</v>
      </c>
      <c r="C26" s="52" t="s">
        <v>156</v>
      </c>
      <c r="D26" s="53"/>
      <c r="E26" s="53"/>
      <c r="F26" s="53"/>
      <c r="G26" s="53"/>
      <c r="H26" s="53"/>
      <c r="I26" s="53"/>
      <c r="J26" s="53"/>
      <c r="K26" s="54"/>
      <c r="N26" s="58"/>
    </row>
    <row r="27" spans="2:14" ht="14.25">
      <c r="B27" s="45" t="s">
        <v>49</v>
      </c>
      <c r="C27" s="45" t="s">
        <v>157</v>
      </c>
      <c r="D27" s="46" t="s">
        <v>50</v>
      </c>
      <c r="E27" s="46">
        <v>10</v>
      </c>
      <c r="F27" s="55"/>
      <c r="G27" s="55"/>
      <c r="H27" s="46">
        <f>IF(E27&lt;&gt;"",TRUNC(F27,2)+TRUNC(G27,2),"")</f>
        <v>0</v>
      </c>
      <c r="I27" s="56"/>
      <c r="J27" s="46">
        <f>IF(E27&lt;&gt;"",TRUNC(H27*(1+TRUNC(I27,4)),2),"")</f>
        <v>0</v>
      </c>
      <c r="K27" s="46">
        <f>IF(E27&lt;&gt;"",TRUNC(TRUNC(J27,2)*TRUNC(E27,2),2),"")</f>
        <v>0</v>
      </c>
      <c r="N27" s="58">
        <v>30.97</v>
      </c>
    </row>
    <row r="28" spans="2:14" ht="15">
      <c r="B28" s="51" t="s">
        <v>158</v>
      </c>
      <c r="C28" s="52" t="s">
        <v>124</v>
      </c>
      <c r="D28" s="53"/>
      <c r="E28" s="53"/>
      <c r="F28" s="53"/>
      <c r="G28" s="53"/>
      <c r="H28" s="53"/>
      <c r="I28" s="53"/>
      <c r="J28" s="53"/>
      <c r="K28" s="54"/>
      <c r="N28" s="58"/>
    </row>
    <row r="29" spans="2:14" ht="15">
      <c r="B29" s="51" t="s">
        <v>37</v>
      </c>
      <c r="C29" s="52" t="s">
        <v>153</v>
      </c>
      <c r="D29" s="53"/>
      <c r="E29" s="53"/>
      <c r="F29" s="53"/>
      <c r="G29" s="53"/>
      <c r="H29" s="53"/>
      <c r="I29" s="53"/>
      <c r="J29" s="53"/>
      <c r="K29" s="54"/>
      <c r="N29" s="58"/>
    </row>
    <row r="30" spans="2:14" ht="14.25">
      <c r="B30" s="45" t="s">
        <v>52</v>
      </c>
      <c r="C30" s="45" t="s">
        <v>154</v>
      </c>
      <c r="D30" s="46" t="s">
        <v>34</v>
      </c>
      <c r="E30" s="46">
        <v>345.6</v>
      </c>
      <c r="F30" s="55"/>
      <c r="G30" s="55"/>
      <c r="H30" s="46">
        <f>IF(E30&lt;&gt;"",TRUNC(F30,2)+TRUNC(G30,2),"")</f>
        <v>0</v>
      </c>
      <c r="I30" s="56"/>
      <c r="J30" s="46">
        <f>IF(E30&lt;&gt;"",TRUNC(H30*(1+TRUNC(I30,4)),2),"")</f>
        <v>0</v>
      </c>
      <c r="K30" s="46">
        <f>IF(E30&lt;&gt;"",TRUNC(TRUNC(J30,2)*TRUNC(E30,2),2),"")</f>
        <v>0</v>
      </c>
      <c r="N30" s="58">
        <v>2.09</v>
      </c>
    </row>
    <row r="31" spans="2:14" ht="14.25">
      <c r="B31" s="45" t="s">
        <v>54</v>
      </c>
      <c r="C31" s="45" t="s">
        <v>155</v>
      </c>
      <c r="D31" s="46" t="s">
        <v>48</v>
      </c>
      <c r="E31" s="46">
        <v>33.17</v>
      </c>
      <c r="F31" s="55"/>
      <c r="G31" s="55"/>
      <c r="H31" s="46">
        <f>IF(E31&lt;&gt;"",TRUNC(F31,2)+TRUNC(G31,2),"")</f>
        <v>0</v>
      </c>
      <c r="I31" s="56"/>
      <c r="J31" s="46">
        <f>IF(E31&lt;&gt;"",TRUNC(H31*(1+TRUNC(I31,4)),2),"")</f>
        <v>0</v>
      </c>
      <c r="K31" s="46">
        <f>IF(E31&lt;&gt;"",TRUNC(TRUNC(J31,2)*TRUNC(E31,2),2),"")</f>
        <v>0</v>
      </c>
      <c r="N31" s="58">
        <v>473.22</v>
      </c>
    </row>
    <row r="32" spans="2:14" ht="15">
      <c r="B32" s="51" t="s">
        <v>38</v>
      </c>
      <c r="C32" s="52" t="s">
        <v>156</v>
      </c>
      <c r="D32" s="53"/>
      <c r="E32" s="53"/>
      <c r="F32" s="53"/>
      <c r="G32" s="53"/>
      <c r="H32" s="53">
        <f>IF(E32&lt;&gt;"",TRUNC(F32,2)+TRUNC(G32,2),"")</f>
      </c>
      <c r="I32" s="53"/>
      <c r="J32" s="53">
        <f>IF(E32&lt;&gt;"",TRUNC(H32*(1+TRUNC(I32,4)),2),"")</f>
      </c>
      <c r="K32" s="54">
        <f>IF(E32&lt;&gt;"",TRUNC(TRUNC(J32,2)*TRUNC(E32,2),2),"")</f>
      </c>
      <c r="N32" s="58"/>
    </row>
    <row r="33" spans="2:14" ht="15">
      <c r="B33" s="51" t="s">
        <v>159</v>
      </c>
      <c r="C33" s="52" t="s">
        <v>125</v>
      </c>
      <c r="D33" s="53"/>
      <c r="E33" s="53"/>
      <c r="F33" s="53"/>
      <c r="G33" s="53"/>
      <c r="H33" s="53"/>
      <c r="I33" s="53"/>
      <c r="J33" s="53"/>
      <c r="K33" s="54"/>
      <c r="N33" s="58"/>
    </row>
    <row r="34" spans="2:14" ht="15">
      <c r="B34" s="51" t="s">
        <v>39</v>
      </c>
      <c r="C34" s="52" t="s">
        <v>153</v>
      </c>
      <c r="D34" s="53"/>
      <c r="E34" s="53"/>
      <c r="F34" s="53"/>
      <c r="G34" s="53"/>
      <c r="H34" s="53"/>
      <c r="I34" s="53"/>
      <c r="J34" s="53"/>
      <c r="K34" s="54"/>
      <c r="N34" s="58"/>
    </row>
    <row r="35" spans="2:14" ht="14.25">
      <c r="B35" s="45" t="s">
        <v>55</v>
      </c>
      <c r="C35" s="45" t="s">
        <v>154</v>
      </c>
      <c r="D35" s="46" t="s">
        <v>34</v>
      </c>
      <c r="E35" s="46">
        <v>3785.6</v>
      </c>
      <c r="F35" s="55"/>
      <c r="G35" s="55"/>
      <c r="H35" s="46">
        <f>IF(E35&lt;&gt;"",TRUNC(F35,2)+TRUNC(G35,2),"")</f>
        <v>0</v>
      </c>
      <c r="I35" s="56"/>
      <c r="J35" s="46">
        <f>IF(E35&lt;&gt;"",TRUNC(H35*(1+TRUNC(I35,4)),2),"")</f>
        <v>0</v>
      </c>
      <c r="K35" s="46">
        <f>IF(E35&lt;&gt;"",TRUNC(TRUNC(J35,2)*TRUNC(E35,2),2),"")</f>
        <v>0</v>
      </c>
      <c r="N35" s="58">
        <v>2.09</v>
      </c>
    </row>
    <row r="36" spans="2:14" ht="14.25">
      <c r="B36" s="45" t="s">
        <v>56</v>
      </c>
      <c r="C36" s="45" t="s">
        <v>155</v>
      </c>
      <c r="D36" s="46" t="s">
        <v>48</v>
      </c>
      <c r="E36" s="46">
        <v>363.41</v>
      </c>
      <c r="F36" s="55"/>
      <c r="G36" s="55"/>
      <c r="H36" s="46">
        <f>IF(E36&lt;&gt;"",TRUNC(F36,2)+TRUNC(G36,2),"")</f>
        <v>0</v>
      </c>
      <c r="I36" s="56"/>
      <c r="J36" s="46">
        <f>IF(E36&lt;&gt;"",TRUNC(H36*(1+TRUNC(I36,4)),2),"")</f>
        <v>0</v>
      </c>
      <c r="K36" s="46">
        <f>IF(E36&lt;&gt;"",TRUNC(TRUNC(J36,2)*TRUNC(E36,2),2),"")</f>
        <v>0</v>
      </c>
      <c r="N36" s="58">
        <v>473.22</v>
      </c>
    </row>
    <row r="37" spans="2:14" ht="15">
      <c r="B37" s="51" t="s">
        <v>57</v>
      </c>
      <c r="C37" s="52" t="s">
        <v>156</v>
      </c>
      <c r="D37" s="53"/>
      <c r="E37" s="53"/>
      <c r="F37" s="53"/>
      <c r="G37" s="53"/>
      <c r="H37" s="53">
        <f>IF(E37&lt;&gt;"",TRUNC(F37,2)+TRUNC(G37,2),"")</f>
      </c>
      <c r="I37" s="53"/>
      <c r="J37" s="53">
        <f>IF(E37&lt;&gt;"",TRUNC(H37*(1+TRUNC(I37,4)),2),"")</f>
      </c>
      <c r="K37" s="54">
        <f>IF(E37&lt;&gt;"",TRUNC(TRUNC(J37,2)*TRUNC(E37,2),2),"")</f>
      </c>
      <c r="N37" s="58"/>
    </row>
    <row r="38" spans="2:14" ht="14.25">
      <c r="B38" s="45" t="s">
        <v>58</v>
      </c>
      <c r="C38" s="45" t="s">
        <v>157</v>
      </c>
      <c r="D38" s="46" t="s">
        <v>50</v>
      </c>
      <c r="E38" s="46">
        <v>28</v>
      </c>
      <c r="F38" s="55"/>
      <c r="G38" s="55"/>
      <c r="H38" s="46">
        <f>IF(E38&lt;&gt;"",TRUNC(F38,2)+TRUNC(G38,2),"")</f>
        <v>0</v>
      </c>
      <c r="I38" s="56"/>
      <c r="J38" s="46">
        <f>IF(E38&lt;&gt;"",TRUNC(H38*(1+TRUNC(I38,4)),2),"")</f>
        <v>0</v>
      </c>
      <c r="K38" s="46">
        <f>IF(E38&lt;&gt;"",TRUNC(TRUNC(J38,2)*TRUNC(E38,2),2),"")</f>
        <v>0</v>
      </c>
      <c r="N38" s="58">
        <v>30.97</v>
      </c>
    </row>
    <row r="39" spans="2:14" ht="15">
      <c r="B39" s="51" t="s">
        <v>160</v>
      </c>
      <c r="C39" s="52" t="s">
        <v>126</v>
      </c>
      <c r="D39" s="53"/>
      <c r="E39" s="53"/>
      <c r="F39" s="53"/>
      <c r="G39" s="53"/>
      <c r="H39" s="53"/>
      <c r="I39" s="53"/>
      <c r="J39" s="53"/>
      <c r="K39" s="54"/>
      <c r="N39" s="58"/>
    </row>
    <row r="40" spans="2:14" ht="15">
      <c r="B40" s="51" t="s">
        <v>40</v>
      </c>
      <c r="C40" s="52" t="s">
        <v>153</v>
      </c>
      <c r="D40" s="53"/>
      <c r="E40" s="53"/>
      <c r="F40" s="53"/>
      <c r="G40" s="53"/>
      <c r="H40" s="53"/>
      <c r="I40" s="53"/>
      <c r="J40" s="53"/>
      <c r="K40" s="54"/>
      <c r="N40" s="58"/>
    </row>
    <row r="41" spans="2:14" ht="14.25">
      <c r="B41" s="45" t="s">
        <v>59</v>
      </c>
      <c r="C41" s="45" t="s">
        <v>154</v>
      </c>
      <c r="D41" s="46" t="s">
        <v>34</v>
      </c>
      <c r="E41" s="46">
        <v>1136</v>
      </c>
      <c r="F41" s="55"/>
      <c r="G41" s="55"/>
      <c r="H41" s="46">
        <f>IF(E41&lt;&gt;"",TRUNC(F41,2)+TRUNC(G41,2),"")</f>
        <v>0</v>
      </c>
      <c r="I41" s="56"/>
      <c r="J41" s="46">
        <f>IF(E41&lt;&gt;"",TRUNC(H41*(1+TRUNC(I41,4)),2),"")</f>
        <v>0</v>
      </c>
      <c r="K41" s="46">
        <f>IF(E41&lt;&gt;"",TRUNC(TRUNC(J41,2)*TRUNC(E41,2),2),"")</f>
        <v>0</v>
      </c>
      <c r="N41" s="58">
        <v>2.09</v>
      </c>
    </row>
    <row r="42" spans="2:14" ht="14.25">
      <c r="B42" s="45" t="s">
        <v>60</v>
      </c>
      <c r="C42" s="45" t="s">
        <v>155</v>
      </c>
      <c r="D42" s="46" t="s">
        <v>48</v>
      </c>
      <c r="E42" s="46">
        <v>109.05</v>
      </c>
      <c r="F42" s="55"/>
      <c r="G42" s="55"/>
      <c r="H42" s="46">
        <f>IF(E42&lt;&gt;"",TRUNC(F42,2)+TRUNC(G42,2),"")</f>
        <v>0</v>
      </c>
      <c r="I42" s="56"/>
      <c r="J42" s="46">
        <f>IF(E42&lt;&gt;"",TRUNC(H42*(1+TRUNC(I42,4)),2),"")</f>
        <v>0</v>
      </c>
      <c r="K42" s="46">
        <f>IF(E42&lt;&gt;"",TRUNC(TRUNC(J42,2)*TRUNC(E42,2),2),"")</f>
        <v>0</v>
      </c>
      <c r="N42" s="58">
        <v>473.22</v>
      </c>
    </row>
    <row r="43" spans="2:14" ht="15">
      <c r="B43" s="51" t="s">
        <v>41</v>
      </c>
      <c r="C43" s="52" t="s">
        <v>156</v>
      </c>
      <c r="D43" s="53"/>
      <c r="E43" s="53"/>
      <c r="F43" s="53"/>
      <c r="G43" s="53"/>
      <c r="H43" s="53">
        <f>IF(E43&lt;&gt;"",TRUNC(F43,2)+TRUNC(G43,2),"")</f>
      </c>
      <c r="I43" s="53"/>
      <c r="J43" s="53">
        <f>IF(E43&lt;&gt;"",TRUNC(H43*(1+TRUNC(I43,4)),2),"")</f>
      </c>
      <c r="K43" s="54">
        <f>IF(E43&lt;&gt;"",TRUNC(TRUNC(J43,2)*TRUNC(E43,2),2),"")</f>
      </c>
      <c r="N43" s="58"/>
    </row>
    <row r="44" spans="2:14" ht="14.25">
      <c r="B44" s="45" t="s">
        <v>61</v>
      </c>
      <c r="C44" s="45" t="s">
        <v>157</v>
      </c>
      <c r="D44" s="46" t="s">
        <v>50</v>
      </c>
      <c r="E44" s="46">
        <v>4</v>
      </c>
      <c r="F44" s="55"/>
      <c r="G44" s="55"/>
      <c r="H44" s="46">
        <f>IF(E44&lt;&gt;"",TRUNC(F44,2)+TRUNC(G44,2),"")</f>
        <v>0</v>
      </c>
      <c r="I44" s="56"/>
      <c r="J44" s="46">
        <f>IF(E44&lt;&gt;"",TRUNC(H44*(1+TRUNC(I44,4)),2),"")</f>
        <v>0</v>
      </c>
      <c r="K44" s="46">
        <f>IF(E44&lt;&gt;"",TRUNC(TRUNC(J44,2)*TRUNC(E44,2),2),"")</f>
        <v>0</v>
      </c>
      <c r="N44" s="58">
        <v>30.97</v>
      </c>
    </row>
    <row r="45" spans="2:14" ht="15">
      <c r="B45" s="51" t="s">
        <v>161</v>
      </c>
      <c r="C45" s="52" t="s">
        <v>127</v>
      </c>
      <c r="D45" s="53"/>
      <c r="E45" s="53"/>
      <c r="F45" s="53"/>
      <c r="G45" s="53"/>
      <c r="H45" s="53"/>
      <c r="I45" s="53"/>
      <c r="J45" s="53"/>
      <c r="K45" s="54"/>
      <c r="N45" s="58"/>
    </row>
    <row r="46" spans="2:14" ht="15">
      <c r="B46" s="51" t="s">
        <v>42</v>
      </c>
      <c r="C46" s="52" t="s">
        <v>153</v>
      </c>
      <c r="D46" s="53"/>
      <c r="E46" s="53"/>
      <c r="F46" s="53"/>
      <c r="G46" s="53"/>
      <c r="H46" s="53"/>
      <c r="I46" s="53"/>
      <c r="J46" s="53"/>
      <c r="K46" s="54"/>
      <c r="N46" s="58"/>
    </row>
    <row r="47" spans="2:14" ht="14.25">
      <c r="B47" s="45" t="s">
        <v>62</v>
      </c>
      <c r="C47" s="45" t="s">
        <v>154</v>
      </c>
      <c r="D47" s="46" t="s">
        <v>34</v>
      </c>
      <c r="E47" s="46">
        <v>260</v>
      </c>
      <c r="F47" s="55"/>
      <c r="G47" s="55"/>
      <c r="H47" s="46">
        <f>IF(E47&lt;&gt;"",TRUNC(F47,2)+TRUNC(G47,2),"")</f>
        <v>0</v>
      </c>
      <c r="I47" s="56"/>
      <c r="J47" s="46">
        <f>IF(E47&lt;&gt;"",TRUNC(H47*(1+TRUNC(I47,4)),2),"")</f>
        <v>0</v>
      </c>
      <c r="K47" s="46">
        <f>IF(E47&lt;&gt;"",TRUNC(TRUNC(J47,2)*TRUNC(E47,2),2),"")</f>
        <v>0</v>
      </c>
      <c r="N47" s="58">
        <v>2.09</v>
      </c>
    </row>
    <row r="48" spans="2:14" ht="14.25">
      <c r="B48" s="45" t="s">
        <v>63</v>
      </c>
      <c r="C48" s="45" t="s">
        <v>155</v>
      </c>
      <c r="D48" s="46" t="s">
        <v>48</v>
      </c>
      <c r="E48" s="46">
        <v>24.96</v>
      </c>
      <c r="F48" s="55"/>
      <c r="G48" s="55"/>
      <c r="H48" s="46">
        <f>IF(E48&lt;&gt;"",TRUNC(F48,2)+TRUNC(G48,2),"")</f>
        <v>0</v>
      </c>
      <c r="I48" s="56"/>
      <c r="J48" s="46">
        <f>IF(E48&lt;&gt;"",TRUNC(H48*(1+TRUNC(I48,4)),2),"")</f>
        <v>0</v>
      </c>
      <c r="K48" s="46">
        <f>IF(E48&lt;&gt;"",TRUNC(TRUNC(J48,2)*TRUNC(E48,2),2),"")</f>
        <v>0</v>
      </c>
      <c r="N48" s="58">
        <v>473.22</v>
      </c>
    </row>
    <row r="49" spans="2:14" ht="15">
      <c r="B49" s="51" t="s">
        <v>43</v>
      </c>
      <c r="C49" s="52" t="s">
        <v>156</v>
      </c>
      <c r="D49" s="53"/>
      <c r="E49" s="53"/>
      <c r="F49" s="53"/>
      <c r="G49" s="53"/>
      <c r="H49" s="53">
        <f>IF(E49&lt;&gt;"",TRUNC(F49,2)+TRUNC(G49,2),"")</f>
      </c>
      <c r="I49" s="53"/>
      <c r="J49" s="53">
        <f>IF(E49&lt;&gt;"",TRUNC(H49*(1+TRUNC(I49,4)),2),"")</f>
      </c>
      <c r="K49" s="54">
        <f>IF(E49&lt;&gt;"",TRUNC(TRUNC(J49,2)*TRUNC(E49,2),2),"")</f>
      </c>
      <c r="N49" s="58"/>
    </row>
    <row r="50" spans="2:14" ht="15">
      <c r="B50" s="51" t="s">
        <v>162</v>
      </c>
      <c r="C50" s="52" t="s">
        <v>128</v>
      </c>
      <c r="D50" s="53"/>
      <c r="E50" s="53"/>
      <c r="F50" s="53"/>
      <c r="G50" s="53"/>
      <c r="H50" s="53"/>
      <c r="I50" s="53"/>
      <c r="J50" s="53"/>
      <c r="K50" s="54"/>
      <c r="N50" s="58"/>
    </row>
    <row r="51" spans="2:14" ht="15">
      <c r="B51" s="51" t="s">
        <v>44</v>
      </c>
      <c r="C51" s="52" t="s">
        <v>153</v>
      </c>
      <c r="D51" s="53"/>
      <c r="E51" s="53"/>
      <c r="F51" s="53"/>
      <c r="G51" s="53"/>
      <c r="H51" s="53"/>
      <c r="I51" s="53"/>
      <c r="J51" s="53"/>
      <c r="K51" s="54"/>
      <c r="N51" s="58"/>
    </row>
    <row r="52" spans="2:14" ht="14.25">
      <c r="B52" s="45" t="s">
        <v>64</v>
      </c>
      <c r="C52" s="45" t="s">
        <v>154</v>
      </c>
      <c r="D52" s="46" t="s">
        <v>34</v>
      </c>
      <c r="E52" s="46">
        <v>1023.4</v>
      </c>
      <c r="F52" s="55"/>
      <c r="G52" s="55"/>
      <c r="H52" s="46">
        <f>IF(E52&lt;&gt;"",TRUNC(F52,2)+TRUNC(G52,2),"")</f>
        <v>0</v>
      </c>
      <c r="I52" s="56"/>
      <c r="J52" s="46">
        <f>IF(E52&lt;&gt;"",TRUNC(H52*(1+TRUNC(I52,4)),2),"")</f>
        <v>0</v>
      </c>
      <c r="K52" s="46">
        <f>IF(E52&lt;&gt;"",TRUNC(TRUNC(J52,2)*TRUNC(E52,2),2),"")</f>
        <v>0</v>
      </c>
      <c r="N52" s="58">
        <v>2.09</v>
      </c>
    </row>
    <row r="53" spans="2:14" ht="14.25">
      <c r="B53" s="45" t="s">
        <v>65</v>
      </c>
      <c r="C53" s="45" t="s">
        <v>155</v>
      </c>
      <c r="D53" s="46" t="s">
        <v>48</v>
      </c>
      <c r="E53" s="46">
        <v>98.24</v>
      </c>
      <c r="F53" s="55"/>
      <c r="G53" s="55"/>
      <c r="H53" s="46">
        <f>IF(E53&lt;&gt;"",TRUNC(F53,2)+TRUNC(G53,2),"")</f>
        <v>0</v>
      </c>
      <c r="I53" s="56"/>
      <c r="J53" s="46">
        <f>IF(E53&lt;&gt;"",TRUNC(H53*(1+TRUNC(I53,4)),2),"")</f>
        <v>0</v>
      </c>
      <c r="K53" s="46">
        <f>IF(E53&lt;&gt;"",TRUNC(TRUNC(J53,2)*TRUNC(E53,2),2),"")</f>
        <v>0</v>
      </c>
      <c r="N53" s="58">
        <v>473.22</v>
      </c>
    </row>
    <row r="54" spans="2:14" ht="15">
      <c r="B54" s="51" t="s">
        <v>66</v>
      </c>
      <c r="C54" s="52" t="s">
        <v>156</v>
      </c>
      <c r="D54" s="53"/>
      <c r="E54" s="53"/>
      <c r="F54" s="53"/>
      <c r="G54" s="53"/>
      <c r="H54" s="53">
        <f>IF(E54&lt;&gt;"",TRUNC(F54,2)+TRUNC(G54,2),"")</f>
      </c>
      <c r="I54" s="53"/>
      <c r="J54" s="53">
        <f>IF(E54&lt;&gt;"",TRUNC(H54*(1+TRUNC(I54,4)),2),"")</f>
      </c>
      <c r="K54" s="54">
        <f>IF(E54&lt;&gt;"",TRUNC(TRUNC(J54,2)*TRUNC(E54,2),2),"")</f>
      </c>
      <c r="N54" s="58"/>
    </row>
    <row r="55" spans="2:14" ht="14.25">
      <c r="B55" s="45" t="s">
        <v>67</v>
      </c>
      <c r="C55" s="45" t="s">
        <v>157</v>
      </c>
      <c r="D55" s="46" t="s">
        <v>50</v>
      </c>
      <c r="E55" s="46">
        <v>10</v>
      </c>
      <c r="F55" s="55"/>
      <c r="G55" s="55"/>
      <c r="H55" s="46">
        <f>IF(E55&lt;&gt;"",TRUNC(F55,2)+TRUNC(G55,2),"")</f>
        <v>0</v>
      </c>
      <c r="I55" s="56"/>
      <c r="J55" s="46">
        <f>IF(E55&lt;&gt;"",TRUNC(H55*(1+TRUNC(I55,4)),2),"")</f>
        <v>0</v>
      </c>
      <c r="K55" s="46">
        <f>IF(E55&lt;&gt;"",TRUNC(TRUNC(J55,2)*TRUNC(E55,2),2),"")</f>
        <v>0</v>
      </c>
      <c r="N55" s="58">
        <v>30.97</v>
      </c>
    </row>
    <row r="56" spans="2:14" ht="15">
      <c r="B56" s="51" t="s">
        <v>163</v>
      </c>
      <c r="C56" s="52" t="s">
        <v>129</v>
      </c>
      <c r="D56" s="53"/>
      <c r="E56" s="53"/>
      <c r="F56" s="53"/>
      <c r="G56" s="53"/>
      <c r="H56" s="53"/>
      <c r="I56" s="53"/>
      <c r="J56" s="53"/>
      <c r="K56" s="54"/>
      <c r="N56" s="58"/>
    </row>
    <row r="57" spans="2:14" ht="15">
      <c r="B57" s="51" t="s">
        <v>68</v>
      </c>
      <c r="C57" s="52" t="s">
        <v>153</v>
      </c>
      <c r="D57" s="53"/>
      <c r="E57" s="53"/>
      <c r="F57" s="53"/>
      <c r="G57" s="53"/>
      <c r="H57" s="53"/>
      <c r="I57" s="53"/>
      <c r="J57" s="53"/>
      <c r="K57" s="54"/>
      <c r="N57" s="58"/>
    </row>
    <row r="58" spans="2:14" ht="14.25">
      <c r="B58" s="45" t="s">
        <v>69</v>
      </c>
      <c r="C58" s="45" t="s">
        <v>154</v>
      </c>
      <c r="D58" s="46" t="s">
        <v>34</v>
      </c>
      <c r="E58" s="46">
        <v>1264.8</v>
      </c>
      <c r="F58" s="55"/>
      <c r="G58" s="55"/>
      <c r="H58" s="46">
        <f>IF(E58&lt;&gt;"",TRUNC(F58,2)+TRUNC(G58,2),"")</f>
        <v>0</v>
      </c>
      <c r="I58" s="56"/>
      <c r="J58" s="46">
        <f>IF(E58&lt;&gt;"",TRUNC(H58*(1+TRUNC(I58,4)),2),"")</f>
        <v>0</v>
      </c>
      <c r="K58" s="46">
        <f>IF(E58&lt;&gt;"",TRUNC(TRUNC(J58,2)*TRUNC(E58,2),2),"")</f>
        <v>0</v>
      </c>
      <c r="N58" s="58">
        <v>2.09</v>
      </c>
    </row>
    <row r="59" spans="2:14" ht="14.25">
      <c r="B59" s="45" t="s">
        <v>70</v>
      </c>
      <c r="C59" s="45" t="s">
        <v>155</v>
      </c>
      <c r="D59" s="46" t="s">
        <v>48</v>
      </c>
      <c r="E59" s="46">
        <v>121.42</v>
      </c>
      <c r="F59" s="55"/>
      <c r="G59" s="55"/>
      <c r="H59" s="46">
        <f>IF(E59&lt;&gt;"",TRUNC(F59,2)+TRUNC(G59,2),"")</f>
        <v>0</v>
      </c>
      <c r="I59" s="56"/>
      <c r="J59" s="46">
        <f>IF(E59&lt;&gt;"",TRUNC(H59*(1+TRUNC(I59,4)),2),"")</f>
        <v>0</v>
      </c>
      <c r="K59" s="46">
        <f>IF(E59&lt;&gt;"",TRUNC(TRUNC(J59,2)*TRUNC(E59,2),2),"")</f>
        <v>0</v>
      </c>
      <c r="N59" s="58">
        <v>473.22</v>
      </c>
    </row>
    <row r="60" spans="2:14" ht="15">
      <c r="B60" s="51" t="s">
        <v>71</v>
      </c>
      <c r="C60" s="52" t="s">
        <v>156</v>
      </c>
      <c r="D60" s="53"/>
      <c r="E60" s="53"/>
      <c r="F60" s="53"/>
      <c r="G60" s="53"/>
      <c r="H60" s="53">
        <f>IF(E60&lt;&gt;"",TRUNC(F60,2)+TRUNC(G60,2),"")</f>
      </c>
      <c r="I60" s="53"/>
      <c r="J60" s="53">
        <f>IF(E60&lt;&gt;"",TRUNC(H60*(1+TRUNC(I60,4)),2),"")</f>
      </c>
      <c r="K60" s="54">
        <f>IF(E60&lt;&gt;"",TRUNC(TRUNC(J60,2)*TRUNC(E60,2),2),"")</f>
      </c>
      <c r="N60" s="58"/>
    </row>
    <row r="61" spans="2:14" ht="14.25">
      <c r="B61" s="45" t="s">
        <v>72</v>
      </c>
      <c r="C61" s="45" t="s">
        <v>157</v>
      </c>
      <c r="D61" s="46" t="s">
        <v>50</v>
      </c>
      <c r="E61" s="46">
        <v>6</v>
      </c>
      <c r="F61" s="55"/>
      <c r="G61" s="55"/>
      <c r="H61" s="46">
        <f>IF(E61&lt;&gt;"",TRUNC(F61,2)+TRUNC(G61,2),"")</f>
        <v>0</v>
      </c>
      <c r="I61" s="56"/>
      <c r="J61" s="46">
        <f>IF(E61&lt;&gt;"",TRUNC(H61*(1+TRUNC(I61,4)),2),"")</f>
        <v>0</v>
      </c>
      <c r="K61" s="46">
        <f>IF(E61&lt;&gt;"",TRUNC(TRUNC(J61,2)*TRUNC(E61,2),2),"")</f>
        <v>0</v>
      </c>
      <c r="N61" s="58">
        <v>30.97</v>
      </c>
    </row>
    <row r="62" spans="2:14" ht="28.5">
      <c r="B62" s="45" t="s">
        <v>73</v>
      </c>
      <c r="C62" s="45" t="s">
        <v>164</v>
      </c>
      <c r="D62" s="46" t="s">
        <v>51</v>
      </c>
      <c r="E62" s="46">
        <v>2</v>
      </c>
      <c r="F62" s="55"/>
      <c r="G62" s="55"/>
      <c r="H62" s="46">
        <f>IF(E62&lt;&gt;"",TRUNC(F62,2)+TRUNC(G62,2),"")</f>
        <v>0</v>
      </c>
      <c r="I62" s="56"/>
      <c r="J62" s="46">
        <f>IF(E62&lt;&gt;"",TRUNC(H62*(1+TRUNC(I62,4)),2),"")</f>
        <v>0</v>
      </c>
      <c r="K62" s="46">
        <f>IF(E62&lt;&gt;"",TRUNC(TRUNC(J62,2)*TRUNC(E62,2),2),"")</f>
        <v>0</v>
      </c>
      <c r="N62" s="58">
        <v>627.7</v>
      </c>
    </row>
    <row r="63" spans="2:14" ht="15">
      <c r="B63" s="51" t="s">
        <v>165</v>
      </c>
      <c r="C63" s="52" t="s">
        <v>130</v>
      </c>
      <c r="D63" s="53"/>
      <c r="E63" s="53"/>
      <c r="F63" s="53"/>
      <c r="G63" s="53"/>
      <c r="H63" s="53"/>
      <c r="I63" s="53"/>
      <c r="J63" s="53"/>
      <c r="K63" s="54"/>
      <c r="N63" s="58"/>
    </row>
    <row r="64" spans="2:14" ht="15">
      <c r="B64" s="51" t="s">
        <v>74</v>
      </c>
      <c r="C64" s="52" t="s">
        <v>153</v>
      </c>
      <c r="D64" s="53"/>
      <c r="E64" s="53"/>
      <c r="F64" s="53"/>
      <c r="G64" s="53"/>
      <c r="H64" s="53"/>
      <c r="I64" s="53"/>
      <c r="J64" s="53"/>
      <c r="K64" s="54"/>
      <c r="N64" s="58"/>
    </row>
    <row r="65" spans="2:14" ht="28.5">
      <c r="B65" s="45" t="s">
        <v>75</v>
      </c>
      <c r="C65" s="45" t="s">
        <v>166</v>
      </c>
      <c r="D65" s="46" t="s">
        <v>53</v>
      </c>
      <c r="E65" s="46">
        <v>303.8</v>
      </c>
      <c r="F65" s="55"/>
      <c r="G65" s="55"/>
      <c r="H65" s="46">
        <f>IF(E65&lt;&gt;"",TRUNC(F65,2)+TRUNC(G65,2),"")</f>
        <v>0</v>
      </c>
      <c r="I65" s="56"/>
      <c r="J65" s="46">
        <f>IF(E65&lt;&gt;"",TRUNC(H65*(1+TRUNC(I65,4)),2),"")</f>
        <v>0</v>
      </c>
      <c r="K65" s="46">
        <f>IF(E65&lt;&gt;"",TRUNC(TRUNC(J65,2)*TRUNC(E65,2),2),"")</f>
        <v>0</v>
      </c>
      <c r="N65" s="58">
        <v>157.93</v>
      </c>
    </row>
    <row r="66" spans="2:14" ht="14.25">
      <c r="B66" s="45" t="s">
        <v>76</v>
      </c>
      <c r="C66" s="45" t="s">
        <v>167</v>
      </c>
      <c r="D66" s="46" t="s">
        <v>34</v>
      </c>
      <c r="E66" s="46">
        <v>6076</v>
      </c>
      <c r="F66" s="55"/>
      <c r="G66" s="55"/>
      <c r="H66" s="46">
        <f>IF(E66&lt;&gt;"",TRUNC(F66,2)+TRUNC(G66,2),"")</f>
        <v>0</v>
      </c>
      <c r="I66" s="56"/>
      <c r="J66" s="46">
        <f>IF(E66&lt;&gt;"",TRUNC(H66*(1+TRUNC(I66,4)),2),"")</f>
        <v>0</v>
      </c>
      <c r="K66" s="46">
        <f>IF(E66&lt;&gt;"",TRUNC(TRUNC(J66,2)*TRUNC(E66,2),2),"")</f>
        <v>0</v>
      </c>
      <c r="N66" s="58">
        <v>8.88</v>
      </c>
    </row>
    <row r="67" spans="2:14" ht="14.25">
      <c r="B67" s="45" t="s">
        <v>77</v>
      </c>
      <c r="C67" s="45" t="s">
        <v>154</v>
      </c>
      <c r="D67" s="46" t="s">
        <v>34</v>
      </c>
      <c r="E67" s="46">
        <v>6076</v>
      </c>
      <c r="F67" s="55"/>
      <c r="G67" s="55"/>
      <c r="H67" s="46">
        <f>IF(E67&lt;&gt;"",TRUNC(F67,2)+TRUNC(G67,2),"")</f>
        <v>0</v>
      </c>
      <c r="I67" s="56"/>
      <c r="J67" s="46">
        <f>IF(E67&lt;&gt;"",TRUNC(H67*(1+TRUNC(I67,4)),2),"")</f>
        <v>0</v>
      </c>
      <c r="K67" s="46">
        <f>IF(E67&lt;&gt;"",TRUNC(TRUNC(J67,2)*TRUNC(E67,2),2),"")</f>
        <v>0</v>
      </c>
      <c r="N67" s="58">
        <v>2.09</v>
      </c>
    </row>
    <row r="68" spans="2:14" ht="14.25">
      <c r="B68" s="45" t="s">
        <v>78</v>
      </c>
      <c r="C68" s="45" t="s">
        <v>155</v>
      </c>
      <c r="D68" s="46" t="s">
        <v>48</v>
      </c>
      <c r="E68" s="46">
        <v>729.12</v>
      </c>
      <c r="F68" s="55"/>
      <c r="G68" s="55"/>
      <c r="H68" s="46">
        <f>IF(E68&lt;&gt;"",TRUNC(F68,2)+TRUNC(G68,2),"")</f>
        <v>0</v>
      </c>
      <c r="I68" s="56"/>
      <c r="J68" s="46">
        <f>IF(E68&lt;&gt;"",TRUNC(H68*(1+TRUNC(I68,4)),2),"")</f>
        <v>0</v>
      </c>
      <c r="K68" s="46">
        <f>IF(E68&lt;&gt;"",TRUNC(TRUNC(J68,2)*TRUNC(E68,2),2),"")</f>
        <v>0</v>
      </c>
      <c r="N68" s="58">
        <v>473.22</v>
      </c>
    </row>
    <row r="69" spans="2:14" ht="15">
      <c r="B69" s="51" t="s">
        <v>79</v>
      </c>
      <c r="C69" s="52" t="s">
        <v>156</v>
      </c>
      <c r="D69" s="53"/>
      <c r="E69" s="53"/>
      <c r="F69" s="53"/>
      <c r="G69" s="53"/>
      <c r="H69" s="53"/>
      <c r="I69" s="53"/>
      <c r="J69" s="53"/>
      <c r="K69" s="54"/>
      <c r="N69" s="58"/>
    </row>
    <row r="70" spans="2:14" ht="14.25">
      <c r="B70" s="45" t="s">
        <v>80</v>
      </c>
      <c r="C70" s="45" t="s">
        <v>157</v>
      </c>
      <c r="D70" s="46" t="s">
        <v>50</v>
      </c>
      <c r="E70" s="46">
        <v>42</v>
      </c>
      <c r="F70" s="55"/>
      <c r="G70" s="55"/>
      <c r="H70" s="46">
        <f>IF(E70&lt;&gt;"",TRUNC(F70,2)+TRUNC(G70,2),"")</f>
        <v>0</v>
      </c>
      <c r="I70" s="56"/>
      <c r="J70" s="46">
        <f>IF(E70&lt;&gt;"",TRUNC(H70*(1+TRUNC(I70,4)),2),"")</f>
        <v>0</v>
      </c>
      <c r="K70" s="46">
        <f>IF(E70&lt;&gt;"",TRUNC(TRUNC(J70,2)*TRUNC(E70,2),2),"")</f>
        <v>0</v>
      </c>
      <c r="N70" s="58">
        <v>30.97</v>
      </c>
    </row>
    <row r="71" spans="2:14" ht="28.5">
      <c r="B71" s="45" t="s">
        <v>81</v>
      </c>
      <c r="C71" s="45" t="s">
        <v>164</v>
      </c>
      <c r="D71" s="46" t="s">
        <v>51</v>
      </c>
      <c r="E71" s="46">
        <v>5</v>
      </c>
      <c r="F71" s="55"/>
      <c r="G71" s="55"/>
      <c r="H71" s="46">
        <f>IF(E71&lt;&gt;"",TRUNC(F71,2)+TRUNC(G71,2),"")</f>
        <v>0</v>
      </c>
      <c r="I71" s="56"/>
      <c r="J71" s="46">
        <f>IF(E71&lt;&gt;"",TRUNC(H71*(1+TRUNC(I71,4)),2),"")</f>
        <v>0</v>
      </c>
      <c r="K71" s="46">
        <f>IF(E71&lt;&gt;"",TRUNC(TRUNC(J71,2)*TRUNC(E71,2),2),"")</f>
        <v>0</v>
      </c>
      <c r="N71" s="58">
        <v>627.7</v>
      </c>
    </row>
    <row r="72" spans="2:14" ht="15">
      <c r="B72" s="51" t="s">
        <v>168</v>
      </c>
      <c r="C72" s="52" t="s">
        <v>131</v>
      </c>
      <c r="D72" s="53"/>
      <c r="E72" s="53"/>
      <c r="F72" s="53"/>
      <c r="G72" s="53"/>
      <c r="H72" s="53"/>
      <c r="I72" s="53"/>
      <c r="J72" s="53"/>
      <c r="K72" s="54"/>
      <c r="N72" s="58"/>
    </row>
    <row r="73" spans="2:14" ht="15">
      <c r="B73" s="51" t="s">
        <v>82</v>
      </c>
      <c r="C73" s="52" t="s">
        <v>153</v>
      </c>
      <c r="D73" s="53"/>
      <c r="E73" s="53"/>
      <c r="F73" s="53"/>
      <c r="G73" s="53"/>
      <c r="H73" s="53"/>
      <c r="I73" s="53"/>
      <c r="J73" s="53"/>
      <c r="K73" s="54"/>
      <c r="N73" s="58"/>
    </row>
    <row r="74" spans="2:14" ht="14.25">
      <c r="B74" s="45" t="s">
        <v>83</v>
      </c>
      <c r="C74" s="45" t="s">
        <v>154</v>
      </c>
      <c r="D74" s="46" t="s">
        <v>34</v>
      </c>
      <c r="E74" s="46">
        <v>952.5</v>
      </c>
      <c r="F74" s="55"/>
      <c r="G74" s="55"/>
      <c r="H74" s="46">
        <f>IF(E74&lt;&gt;"",TRUNC(F74,2)+TRUNC(G74,2),"")</f>
        <v>0</v>
      </c>
      <c r="I74" s="56"/>
      <c r="J74" s="46">
        <f>IF(E74&lt;&gt;"",TRUNC(H74*(1+TRUNC(I74,4)),2),"")</f>
        <v>0</v>
      </c>
      <c r="K74" s="46">
        <f>IF(E74&lt;&gt;"",TRUNC(TRUNC(J74,2)*TRUNC(E74,2),2),"")</f>
        <v>0</v>
      </c>
      <c r="N74" s="58">
        <v>2.09</v>
      </c>
    </row>
    <row r="75" spans="2:14" ht="14.25">
      <c r="B75" s="45" t="s">
        <v>84</v>
      </c>
      <c r="C75" s="45" t="s">
        <v>155</v>
      </c>
      <c r="D75" s="46" t="s">
        <v>48</v>
      </c>
      <c r="E75" s="46">
        <v>91.44</v>
      </c>
      <c r="F75" s="55"/>
      <c r="G75" s="55"/>
      <c r="H75" s="46">
        <f>IF(E75&lt;&gt;"",TRUNC(F75,2)+TRUNC(G75,2),"")</f>
        <v>0</v>
      </c>
      <c r="I75" s="56"/>
      <c r="J75" s="46">
        <f>IF(E75&lt;&gt;"",TRUNC(H75*(1+TRUNC(I75,4)),2),"")</f>
        <v>0</v>
      </c>
      <c r="K75" s="46">
        <f>IF(E75&lt;&gt;"",TRUNC(TRUNC(J75,2)*TRUNC(E75,2),2),"")</f>
        <v>0</v>
      </c>
      <c r="N75" s="58">
        <v>473.22</v>
      </c>
    </row>
    <row r="76" spans="2:14" ht="15">
      <c r="B76" s="51" t="s">
        <v>85</v>
      </c>
      <c r="C76" s="52" t="s">
        <v>156</v>
      </c>
      <c r="D76" s="53"/>
      <c r="E76" s="53"/>
      <c r="F76" s="53"/>
      <c r="G76" s="53"/>
      <c r="H76" s="53">
        <f>IF(E76&lt;&gt;"",TRUNC(F76,2)+TRUNC(G76,2),"")</f>
      </c>
      <c r="I76" s="53"/>
      <c r="J76" s="53">
        <f>IF(E76&lt;&gt;"",TRUNC(H76*(1+TRUNC(I76,4)),2),"")</f>
      </c>
      <c r="K76" s="54">
        <f>IF(E76&lt;&gt;"",TRUNC(TRUNC(J76,2)*TRUNC(E76,2),2),"")</f>
      </c>
      <c r="N76" s="58"/>
    </row>
    <row r="77" spans="2:14" ht="14.25">
      <c r="B77" s="45" t="s">
        <v>86</v>
      </c>
      <c r="C77" s="45" t="s">
        <v>157</v>
      </c>
      <c r="D77" s="46" t="s">
        <v>50</v>
      </c>
      <c r="E77" s="46">
        <v>9</v>
      </c>
      <c r="F77" s="55"/>
      <c r="G77" s="55"/>
      <c r="H77" s="46">
        <f>IF(E77&lt;&gt;"",TRUNC(F77,2)+TRUNC(G77,2),"")</f>
        <v>0</v>
      </c>
      <c r="I77" s="56"/>
      <c r="J77" s="46">
        <f>IF(E77&lt;&gt;"",TRUNC(H77*(1+TRUNC(I77,4)),2),"")</f>
        <v>0</v>
      </c>
      <c r="K77" s="46">
        <f>IF(E77&lt;&gt;"",TRUNC(TRUNC(J77,2)*TRUNC(E77,2),2),"")</f>
        <v>0</v>
      </c>
      <c r="N77" s="58">
        <v>30.97</v>
      </c>
    </row>
    <row r="78" spans="2:14" ht="15">
      <c r="B78" s="51" t="s">
        <v>169</v>
      </c>
      <c r="C78" s="52" t="s">
        <v>132</v>
      </c>
      <c r="D78" s="53"/>
      <c r="E78" s="53"/>
      <c r="F78" s="53"/>
      <c r="G78" s="53"/>
      <c r="H78" s="53"/>
      <c r="I78" s="53"/>
      <c r="J78" s="53"/>
      <c r="K78" s="54"/>
      <c r="N78" s="58"/>
    </row>
    <row r="79" spans="2:14" ht="15">
      <c r="B79" s="51" t="s">
        <v>87</v>
      </c>
      <c r="C79" s="52" t="s">
        <v>153</v>
      </c>
      <c r="D79" s="53"/>
      <c r="E79" s="53"/>
      <c r="F79" s="53"/>
      <c r="G79" s="53"/>
      <c r="H79" s="53"/>
      <c r="I79" s="53"/>
      <c r="J79" s="53"/>
      <c r="K79" s="54"/>
      <c r="N79" s="58"/>
    </row>
    <row r="80" spans="2:14" ht="14.25">
      <c r="B80" s="45" t="s">
        <v>88</v>
      </c>
      <c r="C80" s="45" t="s">
        <v>154</v>
      </c>
      <c r="D80" s="46" t="s">
        <v>34</v>
      </c>
      <c r="E80" s="46">
        <v>828.16</v>
      </c>
      <c r="F80" s="55"/>
      <c r="G80" s="55"/>
      <c r="H80" s="46">
        <f>IF(E80&lt;&gt;"",TRUNC(F80,2)+TRUNC(G80,2),"")</f>
        <v>0</v>
      </c>
      <c r="I80" s="56"/>
      <c r="J80" s="46">
        <f>IF(E80&lt;&gt;"",TRUNC(H80*(1+TRUNC(I80,4)),2),"")</f>
        <v>0</v>
      </c>
      <c r="K80" s="46">
        <f>IF(E80&lt;&gt;"",TRUNC(TRUNC(J80,2)*TRUNC(E80,2),2),"")</f>
        <v>0</v>
      </c>
      <c r="N80" s="58">
        <v>2.09</v>
      </c>
    </row>
    <row r="81" spans="2:14" ht="14.25">
      <c r="B81" s="45" t="s">
        <v>89</v>
      </c>
      <c r="C81" s="45" t="s">
        <v>155</v>
      </c>
      <c r="D81" s="46" t="s">
        <v>48</v>
      </c>
      <c r="E81" s="46">
        <v>79.5</v>
      </c>
      <c r="F81" s="55"/>
      <c r="G81" s="55"/>
      <c r="H81" s="46">
        <f>IF(E81&lt;&gt;"",TRUNC(F81,2)+TRUNC(G81,2),"")</f>
        <v>0</v>
      </c>
      <c r="I81" s="56"/>
      <c r="J81" s="46">
        <f>IF(E81&lt;&gt;"",TRUNC(H81*(1+TRUNC(I81,4)),2),"")</f>
        <v>0</v>
      </c>
      <c r="K81" s="46">
        <f>IF(E81&lt;&gt;"",TRUNC(TRUNC(J81,2)*TRUNC(E81,2),2),"")</f>
        <v>0</v>
      </c>
      <c r="N81" s="58">
        <v>473.22</v>
      </c>
    </row>
    <row r="82" spans="2:14" ht="15">
      <c r="B82" s="51" t="s">
        <v>90</v>
      </c>
      <c r="C82" s="52" t="s">
        <v>156</v>
      </c>
      <c r="D82" s="53"/>
      <c r="E82" s="53"/>
      <c r="F82" s="53"/>
      <c r="G82" s="53"/>
      <c r="H82" s="53">
        <f>IF(E82&lt;&gt;"",TRUNC(F82,2)+TRUNC(G82,2),"")</f>
      </c>
      <c r="I82" s="53"/>
      <c r="J82" s="53">
        <f>IF(E82&lt;&gt;"",TRUNC(H82*(1+TRUNC(I82,4)),2),"")</f>
      </c>
      <c r="K82" s="54">
        <f>IF(E82&lt;&gt;"",TRUNC(TRUNC(J82,2)*TRUNC(E82,2),2),"")</f>
      </c>
      <c r="N82" s="58"/>
    </row>
    <row r="83" spans="2:14" ht="14.25">
      <c r="B83" s="45" t="s">
        <v>91</v>
      </c>
      <c r="C83" s="45" t="s">
        <v>157</v>
      </c>
      <c r="D83" s="46" t="s">
        <v>50</v>
      </c>
      <c r="E83" s="46">
        <v>7</v>
      </c>
      <c r="F83" s="55"/>
      <c r="G83" s="55"/>
      <c r="H83" s="46">
        <f>IF(E83&lt;&gt;"",TRUNC(F83,2)+TRUNC(G83,2),"")</f>
        <v>0</v>
      </c>
      <c r="I83" s="56"/>
      <c r="J83" s="46">
        <f>IF(E83&lt;&gt;"",TRUNC(H83*(1+TRUNC(I83,4)),2),"")</f>
        <v>0</v>
      </c>
      <c r="K83" s="46">
        <f>IF(E83&lt;&gt;"",TRUNC(TRUNC(J83,2)*TRUNC(E83,2),2),"")</f>
        <v>0</v>
      </c>
      <c r="N83" s="58">
        <v>30.97</v>
      </c>
    </row>
    <row r="84" spans="2:14" ht="28.5">
      <c r="B84" s="45" t="s">
        <v>133</v>
      </c>
      <c r="C84" s="45" t="s">
        <v>164</v>
      </c>
      <c r="D84" s="46" t="s">
        <v>51</v>
      </c>
      <c r="E84" s="46">
        <v>1</v>
      </c>
      <c r="F84" s="55"/>
      <c r="G84" s="55"/>
      <c r="H84" s="46">
        <f>IF(E84&lt;&gt;"",TRUNC(F84,2)+TRUNC(G84,2),"")</f>
        <v>0</v>
      </c>
      <c r="I84" s="56"/>
      <c r="J84" s="46">
        <f>IF(E84&lt;&gt;"",TRUNC(H84*(1+TRUNC(I84,4)),2),"")</f>
        <v>0</v>
      </c>
      <c r="K84" s="46">
        <f>IF(E84&lt;&gt;"",TRUNC(TRUNC(J84,2)*TRUNC(E84,2),2),"")</f>
        <v>0</v>
      </c>
      <c r="N84" s="58">
        <v>627.7</v>
      </c>
    </row>
    <row r="85" spans="2:14" ht="15">
      <c r="B85" s="51" t="s">
        <v>170</v>
      </c>
      <c r="C85" s="52" t="s">
        <v>134</v>
      </c>
      <c r="D85" s="53"/>
      <c r="E85" s="53"/>
      <c r="F85" s="53"/>
      <c r="G85" s="53"/>
      <c r="H85" s="53"/>
      <c r="I85" s="53"/>
      <c r="J85" s="53"/>
      <c r="K85" s="54"/>
      <c r="N85" s="58"/>
    </row>
    <row r="86" spans="2:14" ht="15">
      <c r="B86" s="51" t="s">
        <v>92</v>
      </c>
      <c r="C86" s="52" t="s">
        <v>153</v>
      </c>
      <c r="D86" s="53"/>
      <c r="E86" s="53"/>
      <c r="F86" s="53"/>
      <c r="G86" s="53"/>
      <c r="H86" s="53"/>
      <c r="I86" s="53"/>
      <c r="J86" s="53"/>
      <c r="K86" s="54"/>
      <c r="N86" s="58"/>
    </row>
    <row r="87" spans="2:14" ht="14.25">
      <c r="B87" s="45" t="s">
        <v>93</v>
      </c>
      <c r="C87" s="45" t="s">
        <v>154</v>
      </c>
      <c r="D87" s="46" t="s">
        <v>34</v>
      </c>
      <c r="E87" s="46">
        <v>1189.2</v>
      </c>
      <c r="F87" s="55"/>
      <c r="G87" s="55"/>
      <c r="H87" s="46">
        <f>IF(E87&lt;&gt;"",TRUNC(F87,2)+TRUNC(G87,2),"")</f>
        <v>0</v>
      </c>
      <c r="I87" s="56"/>
      <c r="J87" s="46">
        <f>IF(E87&lt;&gt;"",TRUNC(H87*(1+TRUNC(I87,4)),2),"")</f>
        <v>0</v>
      </c>
      <c r="K87" s="46">
        <f>IF(E87&lt;&gt;"",TRUNC(TRUNC(J87,2)*TRUNC(E87,2),2),"")</f>
        <v>0</v>
      </c>
      <c r="N87" s="58">
        <v>2.09</v>
      </c>
    </row>
    <row r="88" spans="2:14" ht="14.25">
      <c r="B88" s="45" t="s">
        <v>94</v>
      </c>
      <c r="C88" s="45" t="s">
        <v>155</v>
      </c>
      <c r="D88" s="46" t="s">
        <v>48</v>
      </c>
      <c r="E88" s="46">
        <v>114.16</v>
      </c>
      <c r="F88" s="55"/>
      <c r="G88" s="55"/>
      <c r="H88" s="46">
        <f>IF(E88&lt;&gt;"",TRUNC(F88,2)+TRUNC(G88,2),"")</f>
        <v>0</v>
      </c>
      <c r="I88" s="56"/>
      <c r="J88" s="46">
        <f>IF(E88&lt;&gt;"",TRUNC(H88*(1+TRUNC(I88,4)),2),"")</f>
        <v>0</v>
      </c>
      <c r="K88" s="46">
        <f>IF(E88&lt;&gt;"",TRUNC(TRUNC(J88,2)*TRUNC(E88,2),2),"")</f>
        <v>0</v>
      </c>
      <c r="N88" s="58">
        <v>473.22</v>
      </c>
    </row>
    <row r="89" spans="2:14" ht="15">
      <c r="B89" s="51" t="s">
        <v>95</v>
      </c>
      <c r="C89" s="52" t="s">
        <v>156</v>
      </c>
      <c r="D89" s="53"/>
      <c r="E89" s="53"/>
      <c r="F89" s="53"/>
      <c r="G89" s="53"/>
      <c r="H89" s="53">
        <f>IF(E89&lt;&gt;"",TRUNC(F89,2)+TRUNC(G89,2),"")</f>
      </c>
      <c r="I89" s="53"/>
      <c r="J89" s="53">
        <f>IF(E89&lt;&gt;"",TRUNC(H89*(1+TRUNC(I89,4)),2),"")</f>
      </c>
      <c r="K89" s="54">
        <f>IF(E89&lt;&gt;"",TRUNC(TRUNC(J89,2)*TRUNC(E89,2),2),"")</f>
      </c>
      <c r="N89" s="58"/>
    </row>
    <row r="90" spans="2:14" ht="14.25">
      <c r="B90" s="45" t="s">
        <v>96</v>
      </c>
      <c r="C90" s="45" t="s">
        <v>157</v>
      </c>
      <c r="D90" s="46" t="s">
        <v>50</v>
      </c>
      <c r="E90" s="46">
        <v>10</v>
      </c>
      <c r="F90" s="55"/>
      <c r="G90" s="55"/>
      <c r="H90" s="46">
        <f>IF(E90&lt;&gt;"",TRUNC(F90,2)+TRUNC(G90,2),"")</f>
        <v>0</v>
      </c>
      <c r="I90" s="56"/>
      <c r="J90" s="46">
        <f>IF(E90&lt;&gt;"",TRUNC(H90*(1+TRUNC(I90,4)),2),"")</f>
        <v>0</v>
      </c>
      <c r="K90" s="46">
        <f>IF(E90&lt;&gt;"",TRUNC(TRUNC(J90,2)*TRUNC(E90,2),2),"")</f>
        <v>0</v>
      </c>
      <c r="N90" s="58">
        <v>30.97</v>
      </c>
    </row>
    <row r="91" spans="2:14" ht="15">
      <c r="B91" s="51" t="s">
        <v>171</v>
      </c>
      <c r="C91" s="52" t="s">
        <v>135</v>
      </c>
      <c r="D91" s="53"/>
      <c r="E91" s="53"/>
      <c r="F91" s="53"/>
      <c r="G91" s="53"/>
      <c r="H91" s="53"/>
      <c r="I91" s="53"/>
      <c r="J91" s="53"/>
      <c r="K91" s="54"/>
      <c r="N91" s="58"/>
    </row>
    <row r="92" spans="2:14" ht="15">
      <c r="B92" s="51" t="s">
        <v>97</v>
      </c>
      <c r="C92" s="52" t="s">
        <v>153</v>
      </c>
      <c r="D92" s="53"/>
      <c r="E92" s="53"/>
      <c r="F92" s="53"/>
      <c r="G92" s="53"/>
      <c r="H92" s="53"/>
      <c r="I92" s="53"/>
      <c r="J92" s="53"/>
      <c r="K92" s="54"/>
      <c r="N92" s="58"/>
    </row>
    <row r="93" spans="2:14" ht="14.25">
      <c r="B93" s="45" t="s">
        <v>98</v>
      </c>
      <c r="C93" s="45" t="s">
        <v>154</v>
      </c>
      <c r="D93" s="46" t="s">
        <v>34</v>
      </c>
      <c r="E93" s="46">
        <v>7611</v>
      </c>
      <c r="F93" s="55"/>
      <c r="G93" s="55"/>
      <c r="H93" s="46">
        <f>IF(E93&lt;&gt;"",TRUNC(F93,2)+TRUNC(G93,2),"")</f>
        <v>0</v>
      </c>
      <c r="I93" s="56"/>
      <c r="J93" s="46">
        <f>IF(E93&lt;&gt;"",TRUNC(H93*(1+TRUNC(I93,4)),2),"")</f>
        <v>0</v>
      </c>
      <c r="K93" s="46">
        <f>IF(E93&lt;&gt;"",TRUNC(TRUNC(J93,2)*TRUNC(E93,2),2),"")</f>
        <v>0</v>
      </c>
      <c r="N93" s="58">
        <v>2.09</v>
      </c>
    </row>
    <row r="94" spans="2:14" ht="14.25">
      <c r="B94" s="45" t="s">
        <v>99</v>
      </c>
      <c r="C94" s="45" t="s">
        <v>155</v>
      </c>
      <c r="D94" s="46" t="s">
        <v>48</v>
      </c>
      <c r="E94" s="46">
        <v>730.65</v>
      </c>
      <c r="F94" s="55"/>
      <c r="G94" s="55"/>
      <c r="H94" s="46">
        <f>IF(E94&lt;&gt;"",TRUNC(F94,2)+TRUNC(G94,2),"")</f>
        <v>0</v>
      </c>
      <c r="I94" s="56"/>
      <c r="J94" s="46">
        <f>IF(E94&lt;&gt;"",TRUNC(H94*(1+TRUNC(I94,4)),2),"")</f>
        <v>0</v>
      </c>
      <c r="K94" s="46">
        <f>IF(E94&lt;&gt;"",TRUNC(TRUNC(J94,2)*TRUNC(E94,2),2),"")</f>
        <v>0</v>
      </c>
      <c r="N94" s="58">
        <v>473.22</v>
      </c>
    </row>
    <row r="95" spans="2:14" ht="15">
      <c r="B95" s="51" t="s">
        <v>100</v>
      </c>
      <c r="C95" s="52" t="s">
        <v>156</v>
      </c>
      <c r="D95" s="53"/>
      <c r="E95" s="53"/>
      <c r="F95" s="53"/>
      <c r="G95" s="53"/>
      <c r="H95" s="53"/>
      <c r="I95" s="53"/>
      <c r="J95" s="53"/>
      <c r="K95" s="54"/>
      <c r="N95" s="58"/>
    </row>
    <row r="96" spans="2:14" ht="14.25">
      <c r="B96" s="45" t="s">
        <v>101</v>
      </c>
      <c r="C96" s="45" t="s">
        <v>157</v>
      </c>
      <c r="D96" s="46" t="s">
        <v>50</v>
      </c>
      <c r="E96" s="46">
        <v>45</v>
      </c>
      <c r="F96" s="55"/>
      <c r="G96" s="55"/>
      <c r="H96" s="46">
        <f>IF(E96&lt;&gt;"",TRUNC(F96,2)+TRUNC(G96,2),"")</f>
        <v>0</v>
      </c>
      <c r="I96" s="56"/>
      <c r="J96" s="46">
        <f>IF(E96&lt;&gt;"",TRUNC(H96*(1+TRUNC(I96,4)),2),"")</f>
        <v>0</v>
      </c>
      <c r="K96" s="46">
        <f>IF(E96&lt;&gt;"",TRUNC(TRUNC(J96,2)*TRUNC(E96,2),2),"")</f>
        <v>0</v>
      </c>
      <c r="N96" s="58">
        <v>30.97</v>
      </c>
    </row>
    <row r="97" spans="2:14" ht="28.5">
      <c r="B97" s="45" t="s">
        <v>136</v>
      </c>
      <c r="C97" s="45" t="s">
        <v>164</v>
      </c>
      <c r="D97" s="46" t="s">
        <v>51</v>
      </c>
      <c r="E97" s="46">
        <v>3</v>
      </c>
      <c r="F97" s="55"/>
      <c r="G97" s="55"/>
      <c r="H97" s="46">
        <f>IF(E97&lt;&gt;"",TRUNC(F97,2)+TRUNC(G97,2),"")</f>
        <v>0</v>
      </c>
      <c r="I97" s="56"/>
      <c r="J97" s="46">
        <f>IF(E97&lt;&gt;"",TRUNC(H97*(1+TRUNC(I97,4)),2),"")</f>
        <v>0</v>
      </c>
      <c r="K97" s="46">
        <f>IF(E97&lt;&gt;"",TRUNC(TRUNC(J97,2)*TRUNC(E97,2),2),"")</f>
        <v>0</v>
      </c>
      <c r="N97" s="58">
        <v>627.7</v>
      </c>
    </row>
    <row r="98" spans="2:14" ht="15">
      <c r="B98" s="51" t="s">
        <v>172</v>
      </c>
      <c r="C98" s="52" t="s">
        <v>137</v>
      </c>
      <c r="D98" s="53"/>
      <c r="E98" s="53"/>
      <c r="F98" s="53"/>
      <c r="G98" s="53"/>
      <c r="H98" s="53"/>
      <c r="I98" s="53"/>
      <c r="J98" s="53"/>
      <c r="K98" s="54"/>
      <c r="N98" s="58"/>
    </row>
    <row r="99" spans="2:14" ht="15">
      <c r="B99" s="51" t="s">
        <v>102</v>
      </c>
      <c r="C99" s="52" t="s">
        <v>153</v>
      </c>
      <c r="D99" s="53"/>
      <c r="E99" s="53"/>
      <c r="F99" s="53"/>
      <c r="G99" s="53"/>
      <c r="H99" s="53"/>
      <c r="I99" s="53"/>
      <c r="J99" s="53"/>
      <c r="K99" s="54"/>
      <c r="N99" s="58"/>
    </row>
    <row r="100" spans="2:14" ht="14.25">
      <c r="B100" s="45" t="s">
        <v>103</v>
      </c>
      <c r="C100" s="45" t="s">
        <v>154</v>
      </c>
      <c r="D100" s="46" t="s">
        <v>34</v>
      </c>
      <c r="E100" s="46">
        <v>7258</v>
      </c>
      <c r="F100" s="55"/>
      <c r="G100" s="55"/>
      <c r="H100" s="46">
        <f>IF(E100&lt;&gt;"",TRUNC(F100,2)+TRUNC(G100,2),"")</f>
        <v>0</v>
      </c>
      <c r="I100" s="56"/>
      <c r="J100" s="46">
        <f>IF(E100&lt;&gt;"",TRUNC(H100*(1+TRUNC(I100,4)),2),"")</f>
        <v>0</v>
      </c>
      <c r="K100" s="46">
        <f>IF(E100&lt;&gt;"",TRUNC(TRUNC(J100,2)*TRUNC(E100,2),2),"")</f>
        <v>0</v>
      </c>
      <c r="N100" s="58">
        <v>2.09</v>
      </c>
    </row>
    <row r="101" spans="2:14" ht="14.25">
      <c r="B101" s="45" t="s">
        <v>104</v>
      </c>
      <c r="C101" s="45" t="s">
        <v>155</v>
      </c>
      <c r="D101" s="46" t="s">
        <v>48</v>
      </c>
      <c r="E101" s="46">
        <v>696.76</v>
      </c>
      <c r="F101" s="55"/>
      <c r="G101" s="55"/>
      <c r="H101" s="46">
        <f>IF(E101&lt;&gt;"",TRUNC(F101,2)+TRUNC(G101,2),"")</f>
        <v>0</v>
      </c>
      <c r="I101" s="56"/>
      <c r="J101" s="46">
        <f>IF(E101&lt;&gt;"",TRUNC(H101*(1+TRUNC(I101,4)),2),"")</f>
        <v>0</v>
      </c>
      <c r="K101" s="46">
        <f>IF(E101&lt;&gt;"",TRUNC(TRUNC(J101,2)*TRUNC(E101,2),2),"")</f>
        <v>0</v>
      </c>
      <c r="N101" s="58">
        <v>473.22</v>
      </c>
    </row>
    <row r="102" spans="2:14" ht="15">
      <c r="B102" s="51" t="s">
        <v>105</v>
      </c>
      <c r="C102" s="52" t="s">
        <v>156</v>
      </c>
      <c r="D102" s="53"/>
      <c r="E102" s="53"/>
      <c r="F102" s="53"/>
      <c r="G102" s="53"/>
      <c r="H102" s="53">
        <f>IF(E102&lt;&gt;"",TRUNC(F102,2)+TRUNC(G102,2),"")</f>
      </c>
      <c r="I102" s="53"/>
      <c r="J102" s="53">
        <f>IF(E102&lt;&gt;"",TRUNC(H102*(1+TRUNC(I102,4)),2),"")</f>
      </c>
      <c r="K102" s="54">
        <f>IF(E102&lt;&gt;"",TRUNC(TRUNC(J102,2)*TRUNC(E102,2),2),"")</f>
      </c>
      <c r="N102" s="58"/>
    </row>
    <row r="103" spans="2:14" ht="14.25">
      <c r="B103" s="45" t="s">
        <v>106</v>
      </c>
      <c r="C103" s="45" t="s">
        <v>157</v>
      </c>
      <c r="D103" s="46" t="s">
        <v>50</v>
      </c>
      <c r="E103" s="46">
        <v>37</v>
      </c>
      <c r="F103" s="55"/>
      <c r="G103" s="55"/>
      <c r="H103" s="46">
        <f>IF(E103&lt;&gt;"",TRUNC(F103,2)+TRUNC(G103,2),"")</f>
        <v>0</v>
      </c>
      <c r="I103" s="56"/>
      <c r="J103" s="46">
        <f>IF(E103&lt;&gt;"",TRUNC(H103*(1+TRUNC(I103,4)),2),"")</f>
        <v>0</v>
      </c>
      <c r="K103" s="46">
        <f>IF(E103&lt;&gt;"",TRUNC(TRUNC(J103,2)*TRUNC(E103,2),2),"")</f>
        <v>0</v>
      </c>
      <c r="N103" s="58">
        <v>30.97</v>
      </c>
    </row>
    <row r="104" spans="2:14" ht="15">
      <c r="B104" s="51" t="s">
        <v>173</v>
      </c>
      <c r="C104" s="52" t="s">
        <v>138</v>
      </c>
      <c r="D104" s="53"/>
      <c r="E104" s="53"/>
      <c r="F104" s="53"/>
      <c r="G104" s="53"/>
      <c r="H104" s="53"/>
      <c r="I104" s="53"/>
      <c r="J104" s="53"/>
      <c r="K104" s="54"/>
      <c r="N104" s="58"/>
    </row>
    <row r="105" spans="2:14" ht="15">
      <c r="B105" s="51" t="s">
        <v>107</v>
      </c>
      <c r="C105" s="52" t="s">
        <v>153</v>
      </c>
      <c r="D105" s="53"/>
      <c r="E105" s="53"/>
      <c r="F105" s="53"/>
      <c r="G105" s="53"/>
      <c r="H105" s="53"/>
      <c r="I105" s="53"/>
      <c r="J105" s="53"/>
      <c r="K105" s="54"/>
      <c r="N105" s="58"/>
    </row>
    <row r="106" spans="2:14" ht="14.25">
      <c r="B106" s="45" t="s">
        <v>108</v>
      </c>
      <c r="C106" s="45" t="s">
        <v>154</v>
      </c>
      <c r="D106" s="46" t="s">
        <v>34</v>
      </c>
      <c r="E106" s="46">
        <v>386</v>
      </c>
      <c r="F106" s="55"/>
      <c r="G106" s="55"/>
      <c r="H106" s="46">
        <f>IF(E106&lt;&gt;"",TRUNC(F106,2)+TRUNC(G106,2),"")</f>
        <v>0</v>
      </c>
      <c r="I106" s="56"/>
      <c r="J106" s="46">
        <f>IF(E106&lt;&gt;"",TRUNC(H106*(1+TRUNC(I106,4)),2),"")</f>
        <v>0</v>
      </c>
      <c r="K106" s="46">
        <f>IF(E106&lt;&gt;"",TRUNC(TRUNC(J106,2)*TRUNC(E106,2),2),"")</f>
        <v>0</v>
      </c>
      <c r="N106" s="58">
        <v>2.09</v>
      </c>
    </row>
    <row r="107" spans="2:14" ht="14.25">
      <c r="B107" s="45" t="s">
        <v>109</v>
      </c>
      <c r="C107" s="45" t="s">
        <v>155</v>
      </c>
      <c r="D107" s="46" t="s">
        <v>48</v>
      </c>
      <c r="E107" s="46">
        <v>37.05</v>
      </c>
      <c r="F107" s="55"/>
      <c r="G107" s="55"/>
      <c r="H107" s="46">
        <f>IF(E107&lt;&gt;"",TRUNC(F107,2)+TRUNC(G107,2),"")</f>
        <v>0</v>
      </c>
      <c r="I107" s="56"/>
      <c r="J107" s="46">
        <f>IF(E107&lt;&gt;"",TRUNC(H107*(1+TRUNC(I107,4)),2),"")</f>
        <v>0</v>
      </c>
      <c r="K107" s="46">
        <f>IF(E107&lt;&gt;"",TRUNC(TRUNC(J107,2)*TRUNC(E107,2),2),"")</f>
        <v>0</v>
      </c>
      <c r="N107" s="58">
        <v>473.22</v>
      </c>
    </row>
    <row r="108" spans="2:14" ht="15">
      <c r="B108" s="51" t="s">
        <v>110</v>
      </c>
      <c r="C108" s="52" t="s">
        <v>156</v>
      </c>
      <c r="D108" s="53"/>
      <c r="E108" s="53"/>
      <c r="F108" s="53"/>
      <c r="G108" s="53"/>
      <c r="H108" s="53">
        <f>IF(E108&lt;&gt;"",TRUNC(F108,2)+TRUNC(G108,2),"")</f>
      </c>
      <c r="I108" s="53"/>
      <c r="J108" s="53">
        <f>IF(E108&lt;&gt;"",TRUNC(H108*(1+TRUNC(I108,4)),2),"")</f>
      </c>
      <c r="K108" s="54">
        <f>IF(E108&lt;&gt;"",TRUNC(TRUNC(J108,2)*TRUNC(E108,2),2),"")</f>
      </c>
      <c r="N108" s="58"/>
    </row>
    <row r="109" spans="2:14" ht="14.25">
      <c r="B109" s="45" t="s">
        <v>111</v>
      </c>
      <c r="C109" s="45" t="s">
        <v>157</v>
      </c>
      <c r="D109" s="46" t="s">
        <v>50</v>
      </c>
      <c r="E109" s="46">
        <v>3</v>
      </c>
      <c r="F109" s="55"/>
      <c r="G109" s="55"/>
      <c r="H109" s="46">
        <f>IF(E109&lt;&gt;"",TRUNC(F109,2)+TRUNC(G109,2),"")</f>
        <v>0</v>
      </c>
      <c r="I109" s="56"/>
      <c r="J109" s="46">
        <f>IF(E109&lt;&gt;"",TRUNC(H109*(1+TRUNC(I109,4)),2),"")</f>
        <v>0</v>
      </c>
      <c r="K109" s="46">
        <f>IF(E109&lt;&gt;"",TRUNC(TRUNC(J109,2)*TRUNC(E109,2),2),"")</f>
        <v>0</v>
      </c>
      <c r="N109" s="58">
        <v>30.97</v>
      </c>
    </row>
    <row r="110" spans="2:14" ht="28.5">
      <c r="B110" s="45" t="s">
        <v>139</v>
      </c>
      <c r="C110" s="45" t="s">
        <v>164</v>
      </c>
      <c r="D110" s="46" t="s">
        <v>51</v>
      </c>
      <c r="E110" s="46">
        <v>1</v>
      </c>
      <c r="F110" s="55"/>
      <c r="G110" s="55"/>
      <c r="H110" s="46">
        <f>IF(E110&lt;&gt;"",TRUNC(F110,2)+TRUNC(G110,2),"")</f>
        <v>0</v>
      </c>
      <c r="I110" s="56"/>
      <c r="J110" s="46">
        <f>IF(E110&lt;&gt;"",TRUNC(H110*(1+TRUNC(I110,4)),2),"")</f>
        <v>0</v>
      </c>
      <c r="K110" s="46">
        <f>IF(E110&lt;&gt;"",TRUNC(TRUNC(J110,2)*TRUNC(E110,2),2),"")</f>
        <v>0</v>
      </c>
      <c r="N110" s="58">
        <v>627.7</v>
      </c>
    </row>
    <row r="111" spans="2:14" ht="15">
      <c r="B111" s="51" t="s">
        <v>174</v>
      </c>
      <c r="C111" s="52" t="s">
        <v>140</v>
      </c>
      <c r="D111" s="53"/>
      <c r="E111" s="53"/>
      <c r="F111" s="53"/>
      <c r="G111" s="53"/>
      <c r="H111" s="53"/>
      <c r="I111" s="53"/>
      <c r="J111" s="53"/>
      <c r="K111" s="54"/>
      <c r="N111" s="58"/>
    </row>
    <row r="112" spans="2:14" ht="15">
      <c r="B112" s="51" t="s">
        <v>112</v>
      </c>
      <c r="C112" s="52" t="s">
        <v>153</v>
      </c>
      <c r="D112" s="53"/>
      <c r="E112" s="53"/>
      <c r="F112" s="53"/>
      <c r="G112" s="53"/>
      <c r="H112" s="53"/>
      <c r="I112" s="53"/>
      <c r="J112" s="53"/>
      <c r="K112" s="54"/>
      <c r="N112" s="58"/>
    </row>
    <row r="113" spans="2:14" ht="14.25">
      <c r="B113" s="45" t="s">
        <v>113</v>
      </c>
      <c r="C113" s="45" t="s">
        <v>154</v>
      </c>
      <c r="D113" s="46" t="s">
        <v>34</v>
      </c>
      <c r="E113" s="46">
        <v>1700.73</v>
      </c>
      <c r="F113" s="55"/>
      <c r="G113" s="55"/>
      <c r="H113" s="46">
        <f>IF(E113&lt;&gt;"",TRUNC(F113,2)+TRUNC(G113,2),"")</f>
        <v>0</v>
      </c>
      <c r="I113" s="56"/>
      <c r="J113" s="46">
        <f>IF(E113&lt;&gt;"",TRUNC(H113*(1+TRUNC(I113,4)),2),"")</f>
        <v>0</v>
      </c>
      <c r="K113" s="46">
        <f>IF(E113&lt;&gt;"",TRUNC(TRUNC(J113,2)*TRUNC(E113,2),2),"")</f>
        <v>0</v>
      </c>
      <c r="N113" s="58">
        <v>2.09</v>
      </c>
    </row>
    <row r="114" spans="2:14" ht="14.25">
      <c r="B114" s="45" t="s">
        <v>114</v>
      </c>
      <c r="C114" s="45" t="s">
        <v>155</v>
      </c>
      <c r="D114" s="46" t="s">
        <v>48</v>
      </c>
      <c r="E114" s="46">
        <v>163.27</v>
      </c>
      <c r="F114" s="55"/>
      <c r="G114" s="55"/>
      <c r="H114" s="46">
        <f>IF(E114&lt;&gt;"",TRUNC(F114,2)+TRUNC(G114,2),"")</f>
        <v>0</v>
      </c>
      <c r="I114" s="56"/>
      <c r="J114" s="46">
        <f>IF(E114&lt;&gt;"",TRUNC(H114*(1+TRUNC(I114,4)),2),"")</f>
        <v>0</v>
      </c>
      <c r="K114" s="46">
        <f>IF(E114&lt;&gt;"",TRUNC(TRUNC(J114,2)*TRUNC(E114,2),2),"")</f>
        <v>0</v>
      </c>
      <c r="N114" s="58">
        <v>473.22</v>
      </c>
    </row>
    <row r="115" spans="2:14" ht="15">
      <c r="B115" s="51" t="s">
        <v>115</v>
      </c>
      <c r="C115" s="52" t="s">
        <v>156</v>
      </c>
      <c r="D115" s="53"/>
      <c r="E115" s="53"/>
      <c r="F115" s="53"/>
      <c r="G115" s="53"/>
      <c r="H115" s="53">
        <f>IF(E115&lt;&gt;"",TRUNC(F115,2)+TRUNC(G115,2),"")</f>
      </c>
      <c r="I115" s="53"/>
      <c r="J115" s="53">
        <f>IF(E115&lt;&gt;"",TRUNC(H115*(1+TRUNC(I115,4)),2),"")</f>
      </c>
      <c r="K115" s="54">
        <f>IF(E115&lt;&gt;"",TRUNC(TRUNC(J115,2)*TRUNC(E115,2),2),"")</f>
      </c>
      <c r="N115" s="58"/>
    </row>
    <row r="116" spans="2:14" ht="14.25">
      <c r="B116" s="45" t="s">
        <v>116</v>
      </c>
      <c r="C116" s="45" t="s">
        <v>157</v>
      </c>
      <c r="D116" s="46" t="s">
        <v>50</v>
      </c>
      <c r="E116" s="46">
        <v>12</v>
      </c>
      <c r="F116" s="55"/>
      <c r="G116" s="55"/>
      <c r="H116" s="46">
        <f>IF(E116&lt;&gt;"",TRUNC(F116,2)+TRUNC(G116,2),"")</f>
        <v>0</v>
      </c>
      <c r="I116" s="56"/>
      <c r="J116" s="46">
        <f>IF(E116&lt;&gt;"",TRUNC(H116*(1+TRUNC(I116,4)),2),"")</f>
        <v>0</v>
      </c>
      <c r="K116" s="46">
        <f>IF(E116&lt;&gt;"",TRUNC(TRUNC(J116,2)*TRUNC(E116,2),2),"")</f>
        <v>0</v>
      </c>
      <c r="N116" s="58">
        <v>30.97</v>
      </c>
    </row>
    <row r="117" spans="2:14" ht="28.5">
      <c r="B117" s="45" t="s">
        <v>141</v>
      </c>
      <c r="C117" s="45" t="s">
        <v>164</v>
      </c>
      <c r="D117" s="46" t="s">
        <v>51</v>
      </c>
      <c r="E117" s="46">
        <v>6</v>
      </c>
      <c r="F117" s="55"/>
      <c r="G117" s="55"/>
      <c r="H117" s="46">
        <f>IF(E117&lt;&gt;"",TRUNC(F117,2)+TRUNC(G117,2),"")</f>
        <v>0</v>
      </c>
      <c r="I117" s="56"/>
      <c r="J117" s="46">
        <f>IF(E117&lt;&gt;"",TRUNC(H117*(1+TRUNC(I117,4)),2),"")</f>
        <v>0</v>
      </c>
      <c r="K117" s="46">
        <f>IF(E117&lt;&gt;"",TRUNC(TRUNC(J117,2)*TRUNC(E117,2),2),"")</f>
        <v>0</v>
      </c>
      <c r="N117" s="58">
        <v>627.7</v>
      </c>
    </row>
    <row r="118" spans="2:14" ht="15">
      <c r="B118" s="51" t="s">
        <v>175</v>
      </c>
      <c r="C118" s="52" t="s">
        <v>142</v>
      </c>
      <c r="D118" s="53"/>
      <c r="E118" s="53"/>
      <c r="F118" s="53"/>
      <c r="G118" s="53"/>
      <c r="H118" s="53"/>
      <c r="I118" s="53"/>
      <c r="J118" s="53"/>
      <c r="K118" s="54"/>
      <c r="N118" s="58"/>
    </row>
    <row r="119" spans="2:14" ht="15">
      <c r="B119" s="51" t="s">
        <v>117</v>
      </c>
      <c r="C119" s="52" t="s">
        <v>153</v>
      </c>
      <c r="D119" s="53"/>
      <c r="E119" s="53"/>
      <c r="F119" s="53"/>
      <c r="G119" s="53"/>
      <c r="H119" s="53"/>
      <c r="I119" s="53"/>
      <c r="J119" s="53"/>
      <c r="K119" s="54"/>
      <c r="N119" s="58"/>
    </row>
    <row r="120" spans="2:14" ht="14.25">
      <c r="B120" s="45" t="s">
        <v>118</v>
      </c>
      <c r="C120" s="45" t="s">
        <v>154</v>
      </c>
      <c r="D120" s="46" t="s">
        <v>34</v>
      </c>
      <c r="E120" s="46">
        <v>650</v>
      </c>
      <c r="F120" s="55"/>
      <c r="G120" s="55"/>
      <c r="H120" s="46">
        <f>IF(E120&lt;&gt;"",TRUNC(F120,2)+TRUNC(G120,2),"")</f>
        <v>0</v>
      </c>
      <c r="I120" s="56"/>
      <c r="J120" s="46">
        <f>IF(E120&lt;&gt;"",TRUNC(H120*(1+TRUNC(I120,4)),2),"")</f>
        <v>0</v>
      </c>
      <c r="K120" s="46">
        <f>IF(E120&lt;&gt;"",TRUNC(TRUNC(J120,2)*TRUNC(E120,2),2),"")</f>
        <v>0</v>
      </c>
      <c r="N120" s="58">
        <v>2.09</v>
      </c>
    </row>
    <row r="121" spans="2:14" ht="14.25">
      <c r="B121" s="45" t="s">
        <v>119</v>
      </c>
      <c r="C121" s="45" t="s">
        <v>155</v>
      </c>
      <c r="D121" s="46" t="s">
        <v>48</v>
      </c>
      <c r="E121" s="46">
        <v>62.4</v>
      </c>
      <c r="F121" s="55"/>
      <c r="G121" s="55"/>
      <c r="H121" s="46">
        <f>IF(E121&lt;&gt;"",TRUNC(F121,2)+TRUNC(G121,2),"")</f>
        <v>0</v>
      </c>
      <c r="I121" s="56"/>
      <c r="J121" s="46">
        <f>IF(E121&lt;&gt;"",TRUNC(H121*(1+TRUNC(I121,4)),2),"")</f>
        <v>0</v>
      </c>
      <c r="K121" s="46">
        <f>IF(E121&lt;&gt;"",TRUNC(TRUNC(J121,2)*TRUNC(E121,2),2),"")</f>
        <v>0</v>
      </c>
      <c r="N121" s="58">
        <v>473.22</v>
      </c>
    </row>
    <row r="122" spans="2:14" ht="15">
      <c r="B122" s="51" t="s">
        <v>120</v>
      </c>
      <c r="C122" s="52" t="s">
        <v>156</v>
      </c>
      <c r="D122" s="53"/>
      <c r="E122" s="53"/>
      <c r="F122" s="53"/>
      <c r="G122" s="53"/>
      <c r="H122" s="53">
        <f>IF(E122&lt;&gt;"",TRUNC(F122,2)+TRUNC(G122,2),"")</f>
      </c>
      <c r="I122" s="53"/>
      <c r="J122" s="53">
        <f>IF(E122&lt;&gt;"",TRUNC(H122*(1+TRUNC(I122,4)),2),"")</f>
      </c>
      <c r="K122" s="54">
        <f>IF(E122&lt;&gt;"",TRUNC(TRUNC(J122,2)*TRUNC(E122,2),2),"")</f>
      </c>
      <c r="N122" s="58"/>
    </row>
    <row r="123" spans="2:14" ht="14.25">
      <c r="B123" s="45" t="s">
        <v>121</v>
      </c>
      <c r="C123" s="45" t="s">
        <v>157</v>
      </c>
      <c r="D123" s="46" t="s">
        <v>50</v>
      </c>
      <c r="E123" s="46">
        <v>6</v>
      </c>
      <c r="F123" s="55"/>
      <c r="G123" s="55"/>
      <c r="H123" s="46">
        <f>IF(E123&lt;&gt;"",TRUNC(F123,2)+TRUNC(G123,2),"")</f>
        <v>0</v>
      </c>
      <c r="I123" s="56"/>
      <c r="J123" s="46">
        <f>IF(E123&lt;&gt;"",TRUNC(H123*(1+TRUNC(I123,4)),2),"")</f>
        <v>0</v>
      </c>
      <c r="K123" s="46">
        <f>IF(E123&lt;&gt;"",TRUNC(TRUNC(J123,2)*TRUNC(E123,2),2),"")</f>
        <v>0</v>
      </c>
      <c r="N123" s="58">
        <v>30.97</v>
      </c>
    </row>
    <row r="124" spans="2:14" ht="15">
      <c r="B124" s="51" t="s">
        <v>176</v>
      </c>
      <c r="C124" s="52" t="s">
        <v>143</v>
      </c>
      <c r="D124" s="53"/>
      <c r="E124" s="53"/>
      <c r="F124" s="53"/>
      <c r="G124" s="53"/>
      <c r="H124" s="53"/>
      <c r="I124" s="53"/>
      <c r="J124" s="53"/>
      <c r="K124" s="54"/>
      <c r="N124" s="59"/>
    </row>
    <row r="125" spans="2:14" ht="15">
      <c r="B125" s="51" t="s">
        <v>144</v>
      </c>
      <c r="C125" s="52" t="s">
        <v>153</v>
      </c>
      <c r="D125" s="53"/>
      <c r="E125" s="53"/>
      <c r="F125" s="53"/>
      <c r="G125" s="53"/>
      <c r="H125" s="53"/>
      <c r="I125" s="53"/>
      <c r="J125" s="53"/>
      <c r="K125" s="54"/>
      <c r="N125" s="59"/>
    </row>
    <row r="126" spans="2:14" ht="28.5">
      <c r="B126" s="45" t="s">
        <v>145</v>
      </c>
      <c r="C126" s="45" t="s">
        <v>166</v>
      </c>
      <c r="D126" s="46" t="s">
        <v>53</v>
      </c>
      <c r="E126" s="46">
        <v>151.66</v>
      </c>
      <c r="F126" s="55"/>
      <c r="G126" s="55"/>
      <c r="H126" s="46">
        <f>IF(E126&lt;&gt;"",TRUNC(F126,2)+TRUNC(G126,2),"")</f>
        <v>0</v>
      </c>
      <c r="I126" s="56"/>
      <c r="J126" s="46">
        <f>IF(E126&lt;&gt;"",TRUNC(H126*(1+TRUNC(I126,4)),2),"")</f>
        <v>0</v>
      </c>
      <c r="K126" s="46">
        <f>IF(E126&lt;&gt;"",TRUNC(TRUNC(J126,2)*TRUNC(E126,2),2),"")</f>
        <v>0</v>
      </c>
      <c r="N126" s="59">
        <v>157.93</v>
      </c>
    </row>
    <row r="127" spans="2:14" ht="14.25">
      <c r="B127" s="45" t="s">
        <v>146</v>
      </c>
      <c r="C127" s="45" t="s">
        <v>167</v>
      </c>
      <c r="D127" s="46" t="s">
        <v>34</v>
      </c>
      <c r="E127" s="46">
        <v>3033.3</v>
      </c>
      <c r="F127" s="55"/>
      <c r="G127" s="55"/>
      <c r="H127" s="46">
        <f>IF(E127&lt;&gt;"",TRUNC(F127,2)+TRUNC(G127,2),"")</f>
        <v>0</v>
      </c>
      <c r="I127" s="56"/>
      <c r="J127" s="46">
        <f>IF(E127&lt;&gt;"",TRUNC(H127*(1+TRUNC(I127,4)),2),"")</f>
        <v>0</v>
      </c>
      <c r="K127" s="46">
        <f>IF(E127&lt;&gt;"",TRUNC(TRUNC(J127,2)*TRUNC(E127,2),2),"")</f>
        <v>0</v>
      </c>
      <c r="N127" s="59">
        <v>8.88</v>
      </c>
    </row>
    <row r="128" spans="2:14" ht="14.25">
      <c r="B128" s="45" t="s">
        <v>147</v>
      </c>
      <c r="C128" s="45" t="s">
        <v>154</v>
      </c>
      <c r="D128" s="46" t="s">
        <v>34</v>
      </c>
      <c r="E128" s="46">
        <v>4306.9</v>
      </c>
      <c r="F128" s="55"/>
      <c r="G128" s="55"/>
      <c r="H128" s="46">
        <f>IF(E128&lt;&gt;"",TRUNC(F128,2)+TRUNC(G128,2),"")</f>
        <v>0</v>
      </c>
      <c r="I128" s="56"/>
      <c r="J128" s="46">
        <f>IF(E128&lt;&gt;"",TRUNC(H128*(1+TRUNC(I128,4)),2),"")</f>
        <v>0</v>
      </c>
      <c r="K128" s="46">
        <f>IF(E128&lt;&gt;"",TRUNC(TRUNC(J128,2)*TRUNC(E128,2),2),"")</f>
        <v>0</v>
      </c>
      <c r="N128" s="59">
        <v>2.09</v>
      </c>
    </row>
    <row r="129" spans="2:14" ht="14.25">
      <c r="B129" s="45" t="s">
        <v>148</v>
      </c>
      <c r="C129" s="45" t="s">
        <v>155</v>
      </c>
      <c r="D129" s="46" t="s">
        <v>48</v>
      </c>
      <c r="E129" s="46">
        <v>486.26</v>
      </c>
      <c r="F129" s="55"/>
      <c r="G129" s="55"/>
      <c r="H129" s="46">
        <f>IF(E129&lt;&gt;"",TRUNC(F129,2)+TRUNC(G129,2),"")</f>
        <v>0</v>
      </c>
      <c r="I129" s="56"/>
      <c r="J129" s="46">
        <f>IF(E129&lt;&gt;"",TRUNC(H129*(1+TRUNC(I129,4)),2),"")</f>
        <v>0</v>
      </c>
      <c r="K129" s="46">
        <f>IF(E129&lt;&gt;"",TRUNC(TRUNC(J129,2)*TRUNC(E129,2),2),"")</f>
        <v>0</v>
      </c>
      <c r="N129" s="59">
        <v>473.22</v>
      </c>
    </row>
    <row r="130" spans="2:14" ht="15">
      <c r="B130" s="51" t="s">
        <v>149</v>
      </c>
      <c r="C130" s="52" t="s">
        <v>156</v>
      </c>
      <c r="D130" s="53"/>
      <c r="E130" s="53"/>
      <c r="F130" s="53"/>
      <c r="G130" s="53"/>
      <c r="H130" s="53">
        <f aca="true" t="shared" si="0" ref="H126:H132">IF(E130&lt;&gt;"",TRUNC(F130,2)+TRUNC(G130,2),"")</f>
      </c>
      <c r="I130" s="53"/>
      <c r="J130" s="53">
        <f aca="true" t="shared" si="1" ref="J126:J132">IF(E130&lt;&gt;"",TRUNC(H130*(1+TRUNC(I130,4)),2),"")</f>
      </c>
      <c r="K130" s="54">
        <f aca="true" t="shared" si="2" ref="K126:K132">IF(E130&lt;&gt;"",TRUNC(TRUNC(J130,2)*TRUNC(E130,2),2),"")</f>
      </c>
      <c r="N130" s="59"/>
    </row>
    <row r="131" spans="2:14" ht="14.25">
      <c r="B131" s="45" t="s">
        <v>150</v>
      </c>
      <c r="C131" s="45" t="s">
        <v>157</v>
      </c>
      <c r="D131" s="46" t="s">
        <v>50</v>
      </c>
      <c r="E131" s="46">
        <v>25</v>
      </c>
      <c r="F131" s="55"/>
      <c r="G131" s="55"/>
      <c r="H131" s="46">
        <f t="shared" si="0"/>
        <v>0</v>
      </c>
      <c r="I131" s="56"/>
      <c r="J131" s="46">
        <f t="shared" si="1"/>
        <v>0</v>
      </c>
      <c r="K131" s="46">
        <f t="shared" si="2"/>
        <v>0</v>
      </c>
      <c r="N131" s="59">
        <v>30.97</v>
      </c>
    </row>
    <row r="132" spans="2:14" ht="28.5">
      <c r="B132" s="45" t="s">
        <v>151</v>
      </c>
      <c r="C132" s="45" t="s">
        <v>164</v>
      </c>
      <c r="D132" s="46" t="s">
        <v>51</v>
      </c>
      <c r="E132" s="46">
        <v>1</v>
      </c>
      <c r="F132" s="55"/>
      <c r="G132" s="55"/>
      <c r="H132" s="46">
        <f t="shared" si="0"/>
        <v>0</v>
      </c>
      <c r="I132" s="56"/>
      <c r="J132" s="46">
        <f t="shared" si="1"/>
        <v>0</v>
      </c>
      <c r="K132" s="46">
        <f t="shared" si="2"/>
        <v>0</v>
      </c>
      <c r="N132" s="59">
        <v>627.7</v>
      </c>
    </row>
    <row r="133" spans="2:14" ht="15">
      <c r="B133" s="23"/>
      <c r="C133" s="24"/>
      <c r="D133" s="47"/>
      <c r="E133" s="47"/>
      <c r="F133" s="47"/>
      <c r="G133" s="47"/>
      <c r="H133" s="47"/>
      <c r="I133" s="48"/>
      <c r="J133" s="48" t="s">
        <v>22</v>
      </c>
      <c r="K133" s="25">
        <f>SUM(K22:K132)</f>
        <v>0</v>
      </c>
      <c r="N133" s="59"/>
    </row>
    <row r="134" spans="10:14" ht="12.75">
      <c r="J134" s="26"/>
      <c r="N134" s="59"/>
    </row>
    <row r="135" spans="2:14" ht="14.25">
      <c r="B135" s="27"/>
      <c r="C135" s="28">
        <f>C7</f>
        <v>0</v>
      </c>
      <c r="J135" s="26"/>
      <c r="N135" s="59"/>
    </row>
    <row r="136" spans="2:14" ht="14.25">
      <c r="B136" s="29" t="str">
        <f>IF(B135="","(cidade)","")</f>
        <v>(cidade)</v>
      </c>
      <c r="C136" s="30"/>
      <c r="J136" s="26"/>
      <c r="M136" s="1"/>
      <c r="N136" s="59"/>
    </row>
    <row r="137" spans="10:14" ht="12.75">
      <c r="J137" s="26"/>
      <c r="M137" s="1"/>
      <c r="N137" s="59"/>
    </row>
    <row r="138" spans="10:14" ht="12.75">
      <c r="J138" s="26"/>
      <c r="M138" s="1"/>
      <c r="N138" s="59"/>
    </row>
    <row r="139" spans="3:14" ht="13.5" thickBot="1">
      <c r="C139" s="31"/>
      <c r="G139" s="32"/>
      <c r="H139" s="32"/>
      <c r="I139" s="32"/>
      <c r="J139" s="33"/>
      <c r="M139" s="1"/>
      <c r="N139" s="59"/>
    </row>
    <row r="140" spans="2:14" ht="15">
      <c r="B140" s="17"/>
      <c r="C140" s="34" t="s">
        <v>23</v>
      </c>
      <c r="D140" s="17"/>
      <c r="E140" s="17"/>
      <c r="F140" s="17"/>
      <c r="G140" s="73" t="s">
        <v>24</v>
      </c>
      <c r="H140" s="73"/>
      <c r="I140" s="73"/>
      <c r="J140" s="73"/>
      <c r="M140" s="1"/>
      <c r="N140" s="59"/>
    </row>
    <row r="141" spans="2:14" ht="14.25">
      <c r="B141" s="35" t="s">
        <v>25</v>
      </c>
      <c r="C141" s="36"/>
      <c r="D141" s="17"/>
      <c r="F141" s="35" t="s">
        <v>25</v>
      </c>
      <c r="G141" s="70"/>
      <c r="H141" s="70"/>
      <c r="I141" s="70"/>
      <c r="J141" s="70"/>
      <c r="M141" s="1"/>
      <c r="N141" s="59"/>
    </row>
    <row r="142" spans="2:14" ht="14.25">
      <c r="B142" s="35" t="s">
        <v>26</v>
      </c>
      <c r="C142" s="36"/>
      <c r="D142" s="17"/>
      <c r="F142" s="35" t="s">
        <v>27</v>
      </c>
      <c r="G142" s="70"/>
      <c r="H142" s="70"/>
      <c r="I142" s="70"/>
      <c r="J142" s="70"/>
      <c r="K142" s="1" t="str">
        <f>IF(G142="","(Ex,: Engenheiro Civil)","")</f>
        <v>(Ex,: Engenheiro Civil)</v>
      </c>
      <c r="M142" s="1"/>
      <c r="N142" s="59"/>
    </row>
    <row r="143" spans="2:14" ht="14.25">
      <c r="B143" s="35" t="s">
        <v>28</v>
      </c>
      <c r="C143" s="37"/>
      <c r="D143" s="17"/>
      <c r="F143" s="35" t="s">
        <v>29</v>
      </c>
      <c r="G143" s="70"/>
      <c r="H143" s="70"/>
      <c r="I143" s="70"/>
      <c r="J143" s="70"/>
      <c r="K143" s="1" t="str">
        <f>IF(G143="","(Ex: 100015-3)","")</f>
        <v>(Ex: 100015-3)</v>
      </c>
      <c r="M143" s="1"/>
      <c r="N143" s="59"/>
    </row>
    <row r="144" spans="13:14" ht="12.75">
      <c r="M144" s="1"/>
      <c r="N144" s="59"/>
    </row>
    <row r="145" spans="13:14" ht="12.75">
      <c r="M145" s="1"/>
      <c r="N145" s="59"/>
    </row>
    <row r="146" spans="13:14" ht="12.75">
      <c r="M146" s="1"/>
      <c r="N146" s="59"/>
    </row>
    <row r="147" spans="13:14" ht="12.75">
      <c r="M147" s="1"/>
      <c r="N147" s="59"/>
    </row>
    <row r="148" spans="13:14" ht="12.75">
      <c r="M148" s="1"/>
      <c r="N148" s="59"/>
    </row>
    <row r="149" spans="13:14" ht="12.75">
      <c r="M149" s="1"/>
      <c r="N149" s="59"/>
    </row>
    <row r="150" spans="13:14" ht="12.75">
      <c r="M150" s="1"/>
      <c r="N150" s="59"/>
    </row>
    <row r="151" spans="13:14" ht="12.75">
      <c r="M151" s="1"/>
      <c r="N151" s="59"/>
    </row>
    <row r="152" spans="13:14" ht="12.75">
      <c r="M152" s="1"/>
      <c r="N152" s="59"/>
    </row>
    <row r="153" spans="13:14" ht="12.75">
      <c r="M153" s="1"/>
      <c r="N153" s="59"/>
    </row>
    <row r="154" spans="13:14" ht="12.75">
      <c r="M154" s="1"/>
      <c r="N154" s="59"/>
    </row>
    <row r="155" spans="13:14" ht="12.75">
      <c r="M155" s="1"/>
      <c r="N155" s="59"/>
    </row>
    <row r="156" ht="12.75">
      <c r="N156" s="59"/>
    </row>
    <row r="157" ht="12.75">
      <c r="N157" s="59"/>
    </row>
    <row r="158" ht="12.75">
      <c r="N158" s="59"/>
    </row>
  </sheetData>
  <sheetProtection sheet="1" formatColumns="0" formatRows="0"/>
  <mergeCells count="25">
    <mergeCell ref="B15:C15"/>
    <mergeCell ref="B1:K1"/>
    <mergeCell ref="B10:K10"/>
    <mergeCell ref="B12:C12"/>
    <mergeCell ref="D12:H12"/>
    <mergeCell ref="I12:K12"/>
    <mergeCell ref="B13:C13"/>
    <mergeCell ref="D13:H13"/>
    <mergeCell ref="I13:K13"/>
    <mergeCell ref="E15:K15"/>
    <mergeCell ref="G142:J142"/>
    <mergeCell ref="K20:K21"/>
    <mergeCell ref="G143:J143"/>
    <mergeCell ref="N20:N21"/>
    <mergeCell ref="F20:H20"/>
    <mergeCell ref="G140:J140"/>
    <mergeCell ref="G141:J141"/>
    <mergeCell ref="B17:K17"/>
    <mergeCell ref="B18:K18"/>
    <mergeCell ref="B20:B21"/>
    <mergeCell ref="D20:D21"/>
    <mergeCell ref="I20:I21"/>
    <mergeCell ref="J20:J21"/>
    <mergeCell ref="C20:C21"/>
    <mergeCell ref="E20:E21"/>
  </mergeCells>
  <conditionalFormatting sqref="C4">
    <cfRule type="expression" priority="881" dxfId="196" stopIfTrue="1">
      <formula>C4=""</formula>
    </cfRule>
    <cfRule type="expression" priority="882" dxfId="196" stopIfTrue="1">
      <formula>""</formula>
    </cfRule>
  </conditionalFormatting>
  <conditionalFormatting sqref="C5">
    <cfRule type="expression" priority="883" dxfId="196" stopIfTrue="1">
      <formula>C5=""</formula>
    </cfRule>
  </conditionalFormatting>
  <conditionalFormatting sqref="C6">
    <cfRule type="expression" priority="884" dxfId="196" stopIfTrue="1">
      <formula>C6=""</formula>
    </cfRule>
  </conditionalFormatting>
  <conditionalFormatting sqref="C7">
    <cfRule type="expression" priority="885" dxfId="196" stopIfTrue="1">
      <formula>C7=""</formula>
    </cfRule>
  </conditionalFormatting>
  <conditionalFormatting sqref="H6">
    <cfRule type="expression" priority="886" dxfId="196" stopIfTrue="1">
      <formula>H6=""</formula>
    </cfRule>
  </conditionalFormatting>
  <conditionalFormatting sqref="H5">
    <cfRule type="expression" priority="887" dxfId="196" stopIfTrue="1">
      <formula>H5=""</formula>
    </cfRule>
  </conditionalFormatting>
  <conditionalFormatting sqref="D15">
    <cfRule type="expression" priority="888" dxfId="196" stopIfTrue="1">
      <formula>$D$15=""</formula>
    </cfRule>
  </conditionalFormatting>
  <conditionalFormatting sqref="C141">
    <cfRule type="expression" priority="891" dxfId="196" stopIfTrue="1">
      <formula>C141=""</formula>
    </cfRule>
  </conditionalFormatting>
  <conditionalFormatting sqref="C142">
    <cfRule type="expression" priority="892" dxfId="196" stopIfTrue="1">
      <formula>C142=""</formula>
    </cfRule>
  </conditionalFormatting>
  <conditionalFormatting sqref="G142">
    <cfRule type="expression" priority="893" dxfId="196" stopIfTrue="1">
      <formula>G142=""</formula>
    </cfRule>
  </conditionalFormatting>
  <conditionalFormatting sqref="B135">
    <cfRule type="expression" priority="894" dxfId="196" stopIfTrue="1">
      <formula>$B$135=""</formula>
    </cfRule>
  </conditionalFormatting>
  <conditionalFormatting sqref="G141">
    <cfRule type="expression" priority="895" dxfId="196" stopIfTrue="1">
      <formula>G141=""</formula>
    </cfRule>
  </conditionalFormatting>
  <conditionalFormatting sqref="G143">
    <cfRule type="expression" priority="896" dxfId="196" stopIfTrue="1">
      <formula>G143=""</formula>
    </cfRule>
  </conditionalFormatting>
  <conditionalFormatting sqref="C143">
    <cfRule type="expression" priority="897" dxfId="196" stopIfTrue="1">
      <formula>$C$143=""</formula>
    </cfRule>
  </conditionalFormatting>
  <conditionalFormatting sqref="E15:G15">
    <cfRule type="containsText" priority="879" dxfId="0" operator="containsText" stopIfTrue="1" text="(INFORMAR AQUI O PRAZO POR EXTENSO) dias">
      <formula>NOT(ISERROR(SEARCH("(INFORMAR AQUI O PRAZO POR EXTENSO) dias",E15)))</formula>
    </cfRule>
  </conditionalFormatting>
  <conditionalFormatting sqref="I13:K13">
    <cfRule type="containsText" priority="878" dxfId="0" operator="containsText" stopIfTrue="1" text="(INFORMAR AQUI O VALOR POR EXTENSO)">
      <formula>NOT(ISERROR(SEARCH("(INFORMAR AQUI O VALOR POR EXTENSO)",I13)))</formula>
    </cfRule>
  </conditionalFormatting>
  <conditionalFormatting sqref="G24">
    <cfRule type="expression" priority="485" dxfId="0" stopIfTrue="1">
      <formula>G24=""</formula>
    </cfRule>
  </conditionalFormatting>
  <conditionalFormatting sqref="F24">
    <cfRule type="expression" priority="483" dxfId="0" stopIfTrue="1">
      <formula>F24=""</formula>
    </cfRule>
  </conditionalFormatting>
  <conditionalFormatting sqref="F24">
    <cfRule type="expression" priority="486" dxfId="0" stopIfTrue="1">
      <formula>F24=""</formula>
    </cfRule>
  </conditionalFormatting>
  <conditionalFormatting sqref="G24">
    <cfRule type="expression" priority="482" dxfId="0" stopIfTrue="1">
      <formula>G24=""</formula>
    </cfRule>
  </conditionalFormatting>
  <conditionalFormatting sqref="J24:J25 J27 J30:J31 J35:J36 J38 J41:J42 J44 J47:J48 J52:J53 J58:J59 J65:J68 J70:J71 J74:J75 J80:J81 J87:J88 J93:J94 J96:J97 J100:J101 J106:J107 J113:J114 J120:J121 J126:J129 J131:J132 J55 J61:J62 J77 J83:J84 J90 J103 J109:J110 J116:J117 J123">
    <cfRule type="expression" priority="487" dxfId="2">
      <formula>J24&gt;N24</formula>
    </cfRule>
  </conditionalFormatting>
  <conditionalFormatting sqref="I27 I30:I31 I35:I36 I38 I41:I42 I44 I47:I48 I52:I53 I58:I59 I65:I68 I70:I71 I74:I75 I80:I81 I87:I88 I93:I94 I96:I97 I100:I101 I106:I107 I113:I114 I120:I121 I126:I129 I131:I132 I55 I61:I62 I77 I83:I84 I90 I103 I109:I110 I116:I117 I123 I24:I25">
    <cfRule type="expression" priority="297" dxfId="0" stopIfTrue="1">
      <formula>I24=""</formula>
    </cfRule>
  </conditionalFormatting>
  <conditionalFormatting sqref="I27 I30:I31 I35:I36 I38 I41:I42 I44 I47:I48 I52:I53 I58:I59 I65:I68 I70:I71 I74:I75 I80:I81 I87:I88 I93:I94 I96:I97 I100:I101 I106:I107 I113:I114 I120:I121 I126:I129 I131:I132 I55 I61:I62 I77 I83:I84 I90 I103 I109:I110 I116:I117 I123 I24:I25">
    <cfRule type="expression" priority="296" dxfId="0" stopIfTrue="1">
      <formula>I24=""</formula>
    </cfRule>
  </conditionalFormatting>
  <conditionalFormatting sqref="G25">
    <cfRule type="expression" priority="285" dxfId="0" stopIfTrue="1">
      <formula>G25=""</formula>
    </cfRule>
  </conditionalFormatting>
  <conditionalFormatting sqref="F25">
    <cfRule type="expression" priority="284" dxfId="0" stopIfTrue="1">
      <formula>F25=""</formula>
    </cfRule>
  </conditionalFormatting>
  <conditionalFormatting sqref="F25">
    <cfRule type="expression" priority="286" dxfId="0" stopIfTrue="1">
      <formula>F25=""</formula>
    </cfRule>
  </conditionalFormatting>
  <conditionalFormatting sqref="G25">
    <cfRule type="expression" priority="283" dxfId="0" stopIfTrue="1">
      <formula>G25=""</formula>
    </cfRule>
  </conditionalFormatting>
  <conditionalFormatting sqref="G27">
    <cfRule type="expression" priority="278" dxfId="0" stopIfTrue="1">
      <formula>G27=""</formula>
    </cfRule>
  </conditionalFormatting>
  <conditionalFormatting sqref="F27">
    <cfRule type="expression" priority="277" dxfId="0" stopIfTrue="1">
      <formula>F27=""</formula>
    </cfRule>
  </conditionalFormatting>
  <conditionalFormatting sqref="F27">
    <cfRule type="expression" priority="279" dxfId="0" stopIfTrue="1">
      <formula>F27=""</formula>
    </cfRule>
  </conditionalFormatting>
  <conditionalFormatting sqref="G27">
    <cfRule type="expression" priority="276" dxfId="0" stopIfTrue="1">
      <formula>G27=""</formula>
    </cfRule>
  </conditionalFormatting>
  <conditionalFormatting sqref="G30:G31">
    <cfRule type="expression" priority="271" dxfId="0" stopIfTrue="1">
      <formula>G30=""</formula>
    </cfRule>
  </conditionalFormatting>
  <conditionalFormatting sqref="F30:F31">
    <cfRule type="expression" priority="270" dxfId="0" stopIfTrue="1">
      <formula>F30=""</formula>
    </cfRule>
  </conditionalFormatting>
  <conditionalFormatting sqref="F30:F31">
    <cfRule type="expression" priority="272" dxfId="0" stopIfTrue="1">
      <formula>F30=""</formula>
    </cfRule>
  </conditionalFormatting>
  <conditionalFormatting sqref="G30:G31">
    <cfRule type="expression" priority="269" dxfId="0" stopIfTrue="1">
      <formula>G30=""</formula>
    </cfRule>
  </conditionalFormatting>
  <conditionalFormatting sqref="G35:G36 G38">
    <cfRule type="expression" priority="257" dxfId="0" stopIfTrue="1">
      <formula>G35=""</formula>
    </cfRule>
  </conditionalFormatting>
  <conditionalFormatting sqref="F35:F36 F38">
    <cfRule type="expression" priority="256" dxfId="0" stopIfTrue="1">
      <formula>F35=""</formula>
    </cfRule>
  </conditionalFormatting>
  <conditionalFormatting sqref="F35:F36 F38">
    <cfRule type="expression" priority="258" dxfId="0" stopIfTrue="1">
      <formula>F35=""</formula>
    </cfRule>
  </conditionalFormatting>
  <conditionalFormatting sqref="G35:G36 G38">
    <cfRule type="expression" priority="255" dxfId="0" stopIfTrue="1">
      <formula>G35=""</formula>
    </cfRule>
  </conditionalFormatting>
  <conditionalFormatting sqref="G41:G42 G44">
    <cfRule type="expression" priority="243" dxfId="0" stopIfTrue="1">
      <formula>G41=""</formula>
    </cfRule>
  </conditionalFormatting>
  <conditionalFormatting sqref="F41:F42 F44">
    <cfRule type="expression" priority="242" dxfId="0" stopIfTrue="1">
      <formula>F41=""</formula>
    </cfRule>
  </conditionalFormatting>
  <conditionalFormatting sqref="F41:F42 F44">
    <cfRule type="expression" priority="244" dxfId="0" stopIfTrue="1">
      <formula>F41=""</formula>
    </cfRule>
  </conditionalFormatting>
  <conditionalFormatting sqref="G41:G42 G44">
    <cfRule type="expression" priority="241" dxfId="0" stopIfTrue="1">
      <formula>G41=""</formula>
    </cfRule>
  </conditionalFormatting>
  <conditionalFormatting sqref="G47:G48">
    <cfRule type="expression" priority="229" dxfId="0" stopIfTrue="1">
      <formula>G47=""</formula>
    </cfRule>
  </conditionalFormatting>
  <conditionalFormatting sqref="F47:F48">
    <cfRule type="expression" priority="228" dxfId="0" stopIfTrue="1">
      <formula>F47=""</formula>
    </cfRule>
  </conditionalFormatting>
  <conditionalFormatting sqref="F47:F48">
    <cfRule type="expression" priority="230" dxfId="0" stopIfTrue="1">
      <formula>F47=""</formula>
    </cfRule>
  </conditionalFormatting>
  <conditionalFormatting sqref="G47:G48">
    <cfRule type="expression" priority="227" dxfId="0" stopIfTrue="1">
      <formula>G47=""</formula>
    </cfRule>
  </conditionalFormatting>
  <conditionalFormatting sqref="G52:G53 G55">
    <cfRule type="expression" priority="215" dxfId="0" stopIfTrue="1">
      <formula>G52=""</formula>
    </cfRule>
  </conditionalFormatting>
  <conditionalFormatting sqref="F52:F53 F55">
    <cfRule type="expression" priority="214" dxfId="0" stopIfTrue="1">
      <formula>F52=""</formula>
    </cfRule>
  </conditionalFormatting>
  <conditionalFormatting sqref="F52:F53 F55">
    <cfRule type="expression" priority="216" dxfId="0" stopIfTrue="1">
      <formula>F52=""</formula>
    </cfRule>
  </conditionalFormatting>
  <conditionalFormatting sqref="G52:G53 G55">
    <cfRule type="expression" priority="213" dxfId="0" stopIfTrue="1">
      <formula>G52=""</formula>
    </cfRule>
  </conditionalFormatting>
  <conditionalFormatting sqref="G58:G59">
    <cfRule type="expression" priority="201" dxfId="0" stopIfTrue="1">
      <formula>G58=""</formula>
    </cfRule>
  </conditionalFormatting>
  <conditionalFormatting sqref="F58:F59">
    <cfRule type="expression" priority="200" dxfId="0" stopIfTrue="1">
      <formula>F58=""</formula>
    </cfRule>
  </conditionalFormatting>
  <conditionalFormatting sqref="F58:F59">
    <cfRule type="expression" priority="202" dxfId="0" stopIfTrue="1">
      <formula>F58=""</formula>
    </cfRule>
  </conditionalFormatting>
  <conditionalFormatting sqref="G58:G59">
    <cfRule type="expression" priority="199" dxfId="0" stopIfTrue="1">
      <formula>G58=""</formula>
    </cfRule>
  </conditionalFormatting>
  <conditionalFormatting sqref="G62">
    <cfRule type="expression" priority="194" dxfId="0" stopIfTrue="1">
      <formula>G62=""</formula>
    </cfRule>
  </conditionalFormatting>
  <conditionalFormatting sqref="F62">
    <cfRule type="expression" priority="193" dxfId="0" stopIfTrue="1">
      <formula>F62=""</formula>
    </cfRule>
  </conditionalFormatting>
  <conditionalFormatting sqref="F62">
    <cfRule type="expression" priority="195" dxfId="0" stopIfTrue="1">
      <formula>F62=""</formula>
    </cfRule>
  </conditionalFormatting>
  <conditionalFormatting sqref="G62">
    <cfRule type="expression" priority="192" dxfId="0" stopIfTrue="1">
      <formula>G62=""</formula>
    </cfRule>
  </conditionalFormatting>
  <conditionalFormatting sqref="G65:G68">
    <cfRule type="expression" priority="187" dxfId="0" stopIfTrue="1">
      <formula>G65=""</formula>
    </cfRule>
  </conditionalFormatting>
  <conditionalFormatting sqref="F65:F68">
    <cfRule type="expression" priority="186" dxfId="0" stopIfTrue="1">
      <formula>F65=""</formula>
    </cfRule>
  </conditionalFormatting>
  <conditionalFormatting sqref="F65:F68">
    <cfRule type="expression" priority="188" dxfId="0" stopIfTrue="1">
      <formula>F65=""</formula>
    </cfRule>
  </conditionalFormatting>
  <conditionalFormatting sqref="G65:G68">
    <cfRule type="expression" priority="185" dxfId="0" stopIfTrue="1">
      <formula>G65=""</formula>
    </cfRule>
  </conditionalFormatting>
  <conditionalFormatting sqref="G70:G71">
    <cfRule type="expression" priority="180" dxfId="0" stopIfTrue="1">
      <formula>G70=""</formula>
    </cfRule>
  </conditionalFormatting>
  <conditionalFormatting sqref="F70:F71">
    <cfRule type="expression" priority="179" dxfId="0" stopIfTrue="1">
      <formula>F70=""</formula>
    </cfRule>
  </conditionalFormatting>
  <conditionalFormatting sqref="F70:F71">
    <cfRule type="expression" priority="181" dxfId="0" stopIfTrue="1">
      <formula>F70=""</formula>
    </cfRule>
  </conditionalFormatting>
  <conditionalFormatting sqref="G70:G71">
    <cfRule type="expression" priority="178" dxfId="0" stopIfTrue="1">
      <formula>G70=""</formula>
    </cfRule>
  </conditionalFormatting>
  <conditionalFormatting sqref="G74:G75 G77">
    <cfRule type="expression" priority="173" dxfId="0" stopIfTrue="1">
      <formula>G74=""</formula>
    </cfRule>
  </conditionalFormatting>
  <conditionalFormatting sqref="F74:F75 F77">
    <cfRule type="expression" priority="172" dxfId="0" stopIfTrue="1">
      <formula>F74=""</formula>
    </cfRule>
  </conditionalFormatting>
  <conditionalFormatting sqref="F74:F75 F77">
    <cfRule type="expression" priority="174" dxfId="0" stopIfTrue="1">
      <formula>F74=""</formula>
    </cfRule>
  </conditionalFormatting>
  <conditionalFormatting sqref="G74:G75 G77">
    <cfRule type="expression" priority="171" dxfId="0" stopIfTrue="1">
      <formula>G74=""</formula>
    </cfRule>
  </conditionalFormatting>
  <conditionalFormatting sqref="G80:G81 G83">
    <cfRule type="expression" priority="159" dxfId="0" stopIfTrue="1">
      <formula>G80=""</formula>
    </cfRule>
  </conditionalFormatting>
  <conditionalFormatting sqref="F80:F81 F83">
    <cfRule type="expression" priority="158" dxfId="0" stopIfTrue="1">
      <formula>F80=""</formula>
    </cfRule>
  </conditionalFormatting>
  <conditionalFormatting sqref="F80:F81 F83">
    <cfRule type="expression" priority="160" dxfId="0" stopIfTrue="1">
      <formula>F80=""</formula>
    </cfRule>
  </conditionalFormatting>
  <conditionalFormatting sqref="G80:G81 G83">
    <cfRule type="expression" priority="157" dxfId="0" stopIfTrue="1">
      <formula>G80=""</formula>
    </cfRule>
  </conditionalFormatting>
  <conditionalFormatting sqref="G87:G88 G90">
    <cfRule type="expression" priority="145" dxfId="0" stopIfTrue="1">
      <formula>G87=""</formula>
    </cfRule>
  </conditionalFormatting>
  <conditionalFormatting sqref="F87:F88 F90">
    <cfRule type="expression" priority="144" dxfId="0" stopIfTrue="1">
      <formula>F87=""</formula>
    </cfRule>
  </conditionalFormatting>
  <conditionalFormatting sqref="F87:F88 F90">
    <cfRule type="expression" priority="146" dxfId="0" stopIfTrue="1">
      <formula>F87=""</formula>
    </cfRule>
  </conditionalFormatting>
  <conditionalFormatting sqref="G87:G88 G90">
    <cfRule type="expression" priority="143" dxfId="0" stopIfTrue="1">
      <formula>G87=""</formula>
    </cfRule>
  </conditionalFormatting>
  <conditionalFormatting sqref="G96">
    <cfRule type="expression" priority="124" dxfId="0" stopIfTrue="1">
      <formula>G96=""</formula>
    </cfRule>
  </conditionalFormatting>
  <conditionalFormatting sqref="F96">
    <cfRule type="expression" priority="123" dxfId="0" stopIfTrue="1">
      <formula>F96=""</formula>
    </cfRule>
  </conditionalFormatting>
  <conditionalFormatting sqref="F96">
    <cfRule type="expression" priority="125" dxfId="0" stopIfTrue="1">
      <formula>F96=""</formula>
    </cfRule>
  </conditionalFormatting>
  <conditionalFormatting sqref="G96">
    <cfRule type="expression" priority="122" dxfId="0" stopIfTrue="1">
      <formula>G96=""</formula>
    </cfRule>
  </conditionalFormatting>
  <conditionalFormatting sqref="G93:G94">
    <cfRule type="expression" priority="131" dxfId="0" stopIfTrue="1">
      <formula>G93=""</formula>
    </cfRule>
  </conditionalFormatting>
  <conditionalFormatting sqref="F93:F94">
    <cfRule type="expression" priority="130" dxfId="0" stopIfTrue="1">
      <formula>F93=""</formula>
    </cfRule>
  </conditionalFormatting>
  <conditionalFormatting sqref="F93:F94">
    <cfRule type="expression" priority="132" dxfId="0" stopIfTrue="1">
      <formula>F93=""</formula>
    </cfRule>
  </conditionalFormatting>
  <conditionalFormatting sqref="G93:G94">
    <cfRule type="expression" priority="129" dxfId="0" stopIfTrue="1">
      <formula>G93=""</formula>
    </cfRule>
  </conditionalFormatting>
  <conditionalFormatting sqref="G100:G101 G103">
    <cfRule type="expression" priority="103" dxfId="0" stopIfTrue="1">
      <formula>G100=""</formula>
    </cfRule>
  </conditionalFormatting>
  <conditionalFormatting sqref="F100:F101 F103">
    <cfRule type="expression" priority="102" dxfId="0" stopIfTrue="1">
      <formula>F100=""</formula>
    </cfRule>
  </conditionalFormatting>
  <conditionalFormatting sqref="F100:F101 F103">
    <cfRule type="expression" priority="104" dxfId="0" stopIfTrue="1">
      <formula>F100=""</formula>
    </cfRule>
  </conditionalFormatting>
  <conditionalFormatting sqref="G100:G101 G103">
    <cfRule type="expression" priority="101" dxfId="0" stopIfTrue="1">
      <formula>G100=""</formula>
    </cfRule>
  </conditionalFormatting>
  <conditionalFormatting sqref="G106:G107 G109">
    <cfRule type="expression" priority="89" dxfId="0" stopIfTrue="1">
      <formula>G106=""</formula>
    </cfRule>
  </conditionalFormatting>
  <conditionalFormatting sqref="F106:F107 F109">
    <cfRule type="expression" priority="88" dxfId="0" stopIfTrue="1">
      <formula>F106=""</formula>
    </cfRule>
  </conditionalFormatting>
  <conditionalFormatting sqref="F106:F107 F109">
    <cfRule type="expression" priority="90" dxfId="0" stopIfTrue="1">
      <formula>F106=""</formula>
    </cfRule>
  </conditionalFormatting>
  <conditionalFormatting sqref="G106:G107 G109">
    <cfRule type="expression" priority="87" dxfId="0" stopIfTrue="1">
      <formula>G106=""</formula>
    </cfRule>
  </conditionalFormatting>
  <conditionalFormatting sqref="G131:G132">
    <cfRule type="expression" priority="68" dxfId="0" stopIfTrue="1">
      <formula>G131=""</formula>
    </cfRule>
  </conditionalFormatting>
  <conditionalFormatting sqref="F131:F132">
    <cfRule type="expression" priority="67" dxfId="0" stopIfTrue="1">
      <formula>F131=""</formula>
    </cfRule>
  </conditionalFormatting>
  <conditionalFormatting sqref="F131:F132">
    <cfRule type="expression" priority="69" dxfId="0" stopIfTrue="1">
      <formula>F131=""</formula>
    </cfRule>
  </conditionalFormatting>
  <conditionalFormatting sqref="G131:G132">
    <cfRule type="expression" priority="66" dxfId="0" stopIfTrue="1">
      <formula>G131=""</formula>
    </cfRule>
  </conditionalFormatting>
  <conditionalFormatting sqref="G61">
    <cfRule type="expression" priority="61" dxfId="0" stopIfTrue="1">
      <formula>G61=""</formula>
    </cfRule>
  </conditionalFormatting>
  <conditionalFormatting sqref="F61">
    <cfRule type="expression" priority="60" dxfId="0" stopIfTrue="1">
      <formula>F61=""</formula>
    </cfRule>
  </conditionalFormatting>
  <conditionalFormatting sqref="F61">
    <cfRule type="expression" priority="62" dxfId="0" stopIfTrue="1">
      <formula>F61=""</formula>
    </cfRule>
  </conditionalFormatting>
  <conditionalFormatting sqref="G61">
    <cfRule type="expression" priority="59" dxfId="0" stopIfTrue="1">
      <formula>G61=""</formula>
    </cfRule>
  </conditionalFormatting>
  <conditionalFormatting sqref="G126:G129">
    <cfRule type="expression" priority="75" dxfId="0" stopIfTrue="1">
      <formula>G126=""</formula>
    </cfRule>
  </conditionalFormatting>
  <conditionalFormatting sqref="F126:F129">
    <cfRule type="expression" priority="74" dxfId="0" stopIfTrue="1">
      <formula>F126=""</formula>
    </cfRule>
  </conditionalFormatting>
  <conditionalFormatting sqref="F126:F129">
    <cfRule type="expression" priority="76" dxfId="0" stopIfTrue="1">
      <formula>F126=""</formula>
    </cfRule>
  </conditionalFormatting>
  <conditionalFormatting sqref="G126:G129">
    <cfRule type="expression" priority="73" dxfId="0" stopIfTrue="1">
      <formula>G126=""</formula>
    </cfRule>
  </conditionalFormatting>
  <conditionalFormatting sqref="G84">
    <cfRule type="expression" priority="54" dxfId="0" stopIfTrue="1">
      <formula>G84=""</formula>
    </cfRule>
  </conditionalFormatting>
  <conditionalFormatting sqref="F84">
    <cfRule type="expression" priority="53" dxfId="0" stopIfTrue="1">
      <formula>F84=""</formula>
    </cfRule>
  </conditionalFormatting>
  <conditionalFormatting sqref="F84">
    <cfRule type="expression" priority="55" dxfId="0" stopIfTrue="1">
      <formula>F84=""</formula>
    </cfRule>
  </conditionalFormatting>
  <conditionalFormatting sqref="G84">
    <cfRule type="expression" priority="52" dxfId="0" stopIfTrue="1">
      <formula>G84=""</formula>
    </cfRule>
  </conditionalFormatting>
  <conditionalFormatting sqref="G97">
    <cfRule type="expression" priority="47" dxfId="0" stopIfTrue="1">
      <formula>G97=""</formula>
    </cfRule>
  </conditionalFormatting>
  <conditionalFormatting sqref="F97">
    <cfRule type="expression" priority="46" dxfId="0" stopIfTrue="1">
      <formula>F97=""</formula>
    </cfRule>
  </conditionalFormatting>
  <conditionalFormatting sqref="F97">
    <cfRule type="expression" priority="48" dxfId="0" stopIfTrue="1">
      <formula>F97=""</formula>
    </cfRule>
  </conditionalFormatting>
  <conditionalFormatting sqref="G97">
    <cfRule type="expression" priority="45" dxfId="0" stopIfTrue="1">
      <formula>G97=""</formula>
    </cfRule>
  </conditionalFormatting>
  <conditionalFormatting sqref="G110">
    <cfRule type="expression" priority="40" dxfId="0" stopIfTrue="1">
      <formula>G110=""</formula>
    </cfRule>
  </conditionalFormatting>
  <conditionalFormatting sqref="F110">
    <cfRule type="expression" priority="39" dxfId="0" stopIfTrue="1">
      <formula>F110=""</formula>
    </cfRule>
  </conditionalFormatting>
  <conditionalFormatting sqref="F110">
    <cfRule type="expression" priority="41" dxfId="0" stopIfTrue="1">
      <formula>F110=""</formula>
    </cfRule>
  </conditionalFormatting>
  <conditionalFormatting sqref="G110">
    <cfRule type="expression" priority="38" dxfId="0" stopIfTrue="1">
      <formula>G110=""</formula>
    </cfRule>
  </conditionalFormatting>
  <conditionalFormatting sqref="G113:G114 G116">
    <cfRule type="expression" priority="33" dxfId="0" stopIfTrue="1">
      <formula>G113=""</formula>
    </cfRule>
  </conditionalFormatting>
  <conditionalFormatting sqref="F113:F114 F116">
    <cfRule type="expression" priority="32" dxfId="0" stopIfTrue="1">
      <formula>F113=""</formula>
    </cfRule>
  </conditionalFormatting>
  <conditionalFormatting sqref="F113:F114 F116">
    <cfRule type="expression" priority="34" dxfId="0" stopIfTrue="1">
      <formula>F113=""</formula>
    </cfRule>
  </conditionalFormatting>
  <conditionalFormatting sqref="G113:G114 G116">
    <cfRule type="expression" priority="31" dxfId="0" stopIfTrue="1">
      <formula>G113=""</formula>
    </cfRule>
  </conditionalFormatting>
  <conditionalFormatting sqref="G117">
    <cfRule type="expression" priority="19" dxfId="0" stopIfTrue="1">
      <formula>G117=""</formula>
    </cfRule>
  </conditionalFormatting>
  <conditionalFormatting sqref="F117">
    <cfRule type="expression" priority="18" dxfId="0" stopIfTrue="1">
      <formula>F117=""</formula>
    </cfRule>
  </conditionalFormatting>
  <conditionalFormatting sqref="F117">
    <cfRule type="expression" priority="20" dxfId="0" stopIfTrue="1">
      <formula>F117=""</formula>
    </cfRule>
  </conditionalFormatting>
  <conditionalFormatting sqref="G117">
    <cfRule type="expression" priority="17" dxfId="0" stopIfTrue="1">
      <formula>G117=""</formula>
    </cfRule>
  </conditionalFormatting>
  <conditionalFormatting sqref="G120:G121 G123">
    <cfRule type="expression" priority="12" dxfId="0" stopIfTrue="1">
      <formula>G120=""</formula>
    </cfRule>
  </conditionalFormatting>
  <conditionalFormatting sqref="F120:F121 F123">
    <cfRule type="expression" priority="11" dxfId="0" stopIfTrue="1">
      <formula>F120=""</formula>
    </cfRule>
  </conditionalFormatting>
  <conditionalFormatting sqref="F120:F121 F123">
    <cfRule type="expression" priority="13" dxfId="0" stopIfTrue="1">
      <formula>F120=""</formula>
    </cfRule>
  </conditionalFormatting>
  <conditionalFormatting sqref="G120:G121 G123">
    <cfRule type="expression" priority="10" dxfId="0" stopIfTrue="1">
      <formula>G120=""</formula>
    </cfRule>
  </conditionalFormatting>
  <dataValidations count="1">
    <dataValidation type="whole" allowBlank="1" showInputMessage="1" showErrorMessage="1" sqref="D15">
      <formula1>1</formula1>
      <formula2>9999999999999990000</formula2>
    </dataValidation>
  </dataValidations>
  <printOptions/>
  <pageMargins left="0.25" right="0.25" top="0.75" bottom="0.75" header="0.5118055555555555" footer="0.3"/>
  <pageSetup fitToHeight="0" fitToWidth="1" horizontalDpi="300" verticalDpi="300" orientation="portrait" paperSize="9" scale="53" r:id="rId1"/>
  <headerFooter alignWithMargins="0">
    <oddFooter>&amp;RPágina &amp;P/&amp;N</oddFooter>
  </headerFooter>
  <ignoredErrors>
    <ignoredError sqref="E15" unlockedFormula="1"/>
    <ignoredError sqref="B2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Glederson Henrique Grein</dc:creator>
  <cp:keywords/>
  <dc:description/>
  <cp:lastModifiedBy>Silvia Mello Alves</cp:lastModifiedBy>
  <cp:lastPrinted>2018-03-07T14:17:45Z</cp:lastPrinted>
  <dcterms:created xsi:type="dcterms:W3CDTF">2018-03-07T14:23:23Z</dcterms:created>
  <dcterms:modified xsi:type="dcterms:W3CDTF">2019-08-06T16:01:48Z</dcterms:modified>
  <cp:category/>
  <cp:version/>
  <cp:contentType/>
  <cp:contentStatus/>
</cp:coreProperties>
</file>