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16380" windowHeight="8190" tabRatio="500" activeTab="0"/>
  </bookViews>
  <sheets>
    <sheet name="ModeloPlanilhaObras" sheetId="1" r:id="rId1"/>
    <sheet name="Folha1" sheetId="2" r:id="rId2"/>
  </sheets>
  <definedNames>
    <definedName name="_xlfn.IFERROR" hidden="1">#NAME?</definedName>
    <definedName name="_xlnm.Print_Area" localSheetId="0">'ModeloPlanilhaObras'!$A$1:$L$63</definedName>
  </definedNames>
  <calcPr fullCalcOnLoad="1"/>
</workbook>
</file>

<file path=xl/sharedStrings.xml><?xml version="1.0" encoding="utf-8"?>
<sst xmlns="http://schemas.openxmlformats.org/spreadsheetml/2006/main" count="116" uniqueCount="96">
  <si>
    <t>PREFEITURA MUNICIPAL DE JOINVILLE</t>
  </si>
  <si>
    <t>CNPJ:</t>
  </si>
  <si>
    <t>EMAIL:</t>
  </si>
  <si>
    <t>ENDEREÇO:</t>
  </si>
  <si>
    <t>TELEFONE:</t>
  </si>
  <si>
    <t>DATA:</t>
  </si>
  <si>
    <t>PROPOSTA COMERCIAL</t>
  </si>
  <si>
    <t>OBJETO</t>
  </si>
  <si>
    <t>VALOR GLOBAL DA PROPOSTA</t>
  </si>
  <si>
    <t>VALOR POR EXTENSO</t>
  </si>
  <si>
    <t>VALIDADE DA PROPOSTA COMERCIAL</t>
  </si>
  <si>
    <t>DECLARAMOS EXPRESSAMENTE QUE:</t>
  </si>
  <si>
    <t>O preço compreende todos os serviços, materiais e encargos necessários à completa realização do serviço e sua entrega rematada e perfeita em todos os pormenores mesmo que sejam verificadas falhas ou omissões na proposta</t>
  </si>
  <si>
    <t>ITEM</t>
  </si>
  <si>
    <t>DESCRIÇÃO</t>
  </si>
  <si>
    <t>UNID.</t>
  </si>
  <si>
    <t>QTDE</t>
  </si>
  <si>
    <t>CUSTO R$</t>
  </si>
  <si>
    <t>PREÇO R$</t>
  </si>
  <si>
    <t>PREÇO TOTAL R$</t>
  </si>
  <si>
    <t>VALOR UNITÁRIO MÁXIMO (PRÉ-LICITAÇÃO) (COLUNA OCULTA)</t>
  </si>
  <si>
    <t>VALOR TOTAL R$</t>
  </si>
  <si>
    <t>REPRESENTANTE LEGAL</t>
  </si>
  <si>
    <t>RESPONSÁVEL TÉCNICO</t>
  </si>
  <si>
    <t>NOME:</t>
  </si>
  <si>
    <t>CARGO:</t>
  </si>
  <si>
    <t>HABILITAÇÃO</t>
  </si>
  <si>
    <t>CPF:</t>
  </si>
  <si>
    <t>N.º REGISTRO</t>
  </si>
  <si>
    <t>MAT.</t>
  </si>
  <si>
    <t>M.O.</t>
  </si>
  <si>
    <t>MAT.+M.O.</t>
  </si>
  <si>
    <t>1.1</t>
  </si>
  <si>
    <t>M2</t>
  </si>
  <si>
    <t>PROPONENTE:</t>
  </si>
  <si>
    <t>2.1</t>
  </si>
  <si>
    <t>3.1</t>
  </si>
  <si>
    <t>4.1</t>
  </si>
  <si>
    <t>4.2</t>
  </si>
  <si>
    <t>5.1</t>
  </si>
  <si>
    <t>5.2</t>
  </si>
  <si>
    <t>M3</t>
  </si>
  <si>
    <t>M</t>
  </si>
  <si>
    <t>4.3</t>
  </si>
  <si>
    <t>4.4</t>
  </si>
  <si>
    <t>4.5</t>
  </si>
  <si>
    <t>4.6</t>
  </si>
  <si>
    <t>4.7</t>
  </si>
  <si>
    <t>4.8</t>
  </si>
  <si>
    <t>4.9</t>
  </si>
  <si>
    <t>5.3</t>
  </si>
  <si>
    <t>5.4</t>
  </si>
  <si>
    <t>6.1</t>
  </si>
  <si>
    <t>BDI (%)</t>
  </si>
  <si>
    <t>CANTEIRO DE OBRAS</t>
  </si>
  <si>
    <t>1.2</t>
  </si>
  <si>
    <t>1.3</t>
  </si>
  <si>
    <t>MES</t>
  </si>
  <si>
    <t>1.4</t>
  </si>
  <si>
    <t>1.5</t>
  </si>
  <si>
    <t>SERVIÇOS INICIAIS</t>
  </si>
  <si>
    <t>2.2</t>
  </si>
  <si>
    <t>ADMINISTRAÇÃO</t>
  </si>
  <si>
    <t>H</t>
  </si>
  <si>
    <t>PISO</t>
  </si>
  <si>
    <t>4.10</t>
  </si>
  <si>
    <t>4.11</t>
  </si>
  <si>
    <t>EQUIPAMENTOS</t>
  </si>
  <si>
    <t>PAR</t>
  </si>
  <si>
    <t>LIMPEZA FINAL DA OBRA</t>
  </si>
  <si>
    <t>Concorrência</t>
  </si>
  <si>
    <t>115/2019</t>
  </si>
  <si>
    <t>Contratação de empresa especializada para construção da quadra multiuso no CEI Silvia Regina Cavalheiro</t>
  </si>
  <si>
    <t>Placa de obra em chapa de aco galvanizado</t>
  </si>
  <si>
    <t>Fechamento de construcao temporaria em chapa de madeira compensada E =10mm, com reaproveitamento de 2x.</t>
  </si>
  <si>
    <t>Locacao de container 2,30  x  6,00 m, alt. 2,50 m, com 1 sanitario, para escritorio, completo, sem divisorias internas</t>
  </si>
  <si>
    <t>Carga manual de entulho em caminhao basculante 6 m3</t>
  </si>
  <si>
    <t>Limpeza manual do terreno (c/ raspagem superficial)</t>
  </si>
  <si>
    <t>Regularizacao de superficies em terra com motoniveladora</t>
  </si>
  <si>
    <t>Locacao convencional de obra, atraves de gabarito de tabuas corridas pontaletadas, com reaproveitamento de 3 vezes.</t>
  </si>
  <si>
    <t>Engenheiro civil de obra junior com encargos complementares</t>
  </si>
  <si>
    <t>Piso em concreto 20mpa preparo mecanico, espessura 7 cm, com armacao em tela soldada</t>
  </si>
  <si>
    <t>Pintura acrilica em piso cimentado duas demaos</t>
  </si>
  <si>
    <t>Pintura acrilica de faixas de demarcacao em quadra poliesportiva, 5 cm de largura</t>
  </si>
  <si>
    <t>Impermeabilizacao de superficie, com impermeabilizante flexivel a base acrilica.</t>
  </si>
  <si>
    <t>Fornecimento/instalacao lona plastica preta, para impermeabilizacao, espessura 150 micras.</t>
  </si>
  <si>
    <t>Execucao e compactacao de base e ou sub base com brita graduada simples - exclusive carga e transporte. af_09/2017</t>
  </si>
  <si>
    <t>Assentamento de guia (meio-fio) em trecho reto, confeccionada em concreto pre-fabricado, dimensoes 100x15x13x20 cm (comprimento x base inferior x base superior x altura), para urbanizacao interna de empreendimentos. af_06/2016_p</t>
  </si>
  <si>
    <t>Carga e descarga mecanizadas de entulho em caminhao basculante 6 m3</t>
  </si>
  <si>
    <t>Execucao de passeio em piso intertravado, com bloco retangular cor natural de 20 x 10 cm, espessura 6 cm. af_12/2015</t>
  </si>
  <si>
    <t>Concretagem de blocos, fck 20 MPa, com uso de bomba - lancamento, adensamento e acabamento</t>
  </si>
  <si>
    <t>Lastro de concreto magro, aplicado em pisos ou radiers, espessura de 3 cm. af_07/2016</t>
  </si>
  <si>
    <t>Alambrado para quadra poliesportiva, estruturado por tubos de aco galvanizado, com costura, DIN 2440, diametro 2", com tela de arame galvanizado, fio 14 BWG e malha quadrada 5x5cm</t>
  </si>
  <si>
    <t>Portao em tela arame galvanizado n.12 malha 2" e moldura em tubos de aco com duas folhas de abrir, incluso ferragens</t>
  </si>
  <si>
    <t>Pintura esmalte fosco, duas demaos, sobre superficie metalica, incluso uma demao de fundo anticorrosivo. utilizacao de revolver ( ar-comprimido).</t>
  </si>
  <si>
    <t>Trave em aço galvanizado de 3" com requadro de aço galvanizado 1", pintura eletrostática branca, com rede sintética, malha 10 x 10 cm com fio 4 mm chumbada no piso, instalada, dimensões: 1,20m de altura; 1,20m de largura; 0,60m de profundidade na parte inferior; 0,40m de profundidade na parte superior.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</si>
</sst>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0#/####"/>
    <numFmt numFmtId="165" formatCode="&quot;&quot;00&quot;. &quot;000\.000/0000\-00\ "/>
    <numFmt numFmtId="166" formatCode="&quot;R$ &quot;#,##0.00"/>
    <numFmt numFmtId="167" formatCode="dddd&quot;, &quot;mmmm\ dd&quot;, &quot;yyyy"/>
    <numFmt numFmtId="168" formatCode="0##\.###\.###\-##"/>
    <numFmt numFmtId="169" formatCode="&quot;Sim&quot;;&quot;Sim&quot;;&quot;Não&quot;"/>
    <numFmt numFmtId="170" formatCode="&quot;Verdadeiro&quot;;&quot;Verdadeiro&quot;;&quot;Falso&quot;"/>
    <numFmt numFmtId="171" formatCode="&quot;Ativado&quot;;&quot;Ativado&quot;;&quot;Desativado&quot;"/>
    <numFmt numFmtId="172" formatCode="[$€-2]\ #,##0.00_);[Red]\([$€-2]\ #,##0.00\)"/>
    <numFmt numFmtId="173" formatCode="&quot;Activado&quot;;&quot;Activado&quot;;&quot;Desactivado&quot;"/>
    <numFmt numFmtId="174" formatCode="0.0"/>
    <numFmt numFmtId="175" formatCode="0.000"/>
  </numFmts>
  <fonts count="43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0.5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4" applyNumberFormat="0" applyAlignment="0" applyProtection="0"/>
    <xf numFmtId="0" fontId="32" fillId="0" borderId="5" applyNumberFormat="0" applyFill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3" fillId="27" borderId="0" applyNumberFormat="0" applyBorder="0" applyAlignment="0" applyProtection="0"/>
    <xf numFmtId="0" fontId="34" fillId="28" borderId="4" applyNumberFormat="0" applyAlignment="0" applyProtection="0"/>
    <xf numFmtId="0" fontId="6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 applyNumberFormat="0" applyFill="0" applyBorder="0" applyAlignment="0" applyProtection="0"/>
    <xf numFmtId="42" fontId="0" fillId="0" borderId="0" applyFill="0" applyBorder="0" applyAlignment="0" applyProtection="0"/>
    <xf numFmtId="0" fontId="36" fillId="30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0" fontId="0" fillId="31" borderId="6" applyNumberFormat="0" applyFont="0" applyAlignment="0" applyProtection="0"/>
    <xf numFmtId="0" fontId="0" fillId="0" borderId="0" applyNumberFormat="0" applyFill="0" applyBorder="0" applyAlignment="0" applyProtection="0"/>
    <xf numFmtId="0" fontId="37" fillId="20" borderId="7" applyNumberFormat="0" applyAlignment="0" applyProtection="0"/>
    <xf numFmtId="41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  <xf numFmtId="43" fontId="0" fillId="0" borderId="0" applyFill="0" applyBorder="0" applyAlignment="0" applyProtection="0"/>
  </cellStyleXfs>
  <cellXfs count="83">
    <xf numFmtId="0" fontId="0" fillId="0" borderId="0" xfId="0" applyAlignment="1">
      <alignment/>
    </xf>
    <xf numFmtId="0" fontId="0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2" fillId="33" borderId="10" xfId="0" applyNumberFormat="1" applyFont="1" applyFill="1" applyBorder="1" applyAlignment="1" applyProtection="1">
      <alignment horizontal="right" vertical="center"/>
      <protection/>
    </xf>
    <xf numFmtId="164" fontId="3" fillId="33" borderId="11" xfId="0" applyNumberFormat="1" applyFont="1" applyFill="1" applyBorder="1" applyAlignment="1" applyProtection="1">
      <alignment horizontal="left" vertical="center" wrapText="1"/>
      <protection/>
    </xf>
    <xf numFmtId="0" fontId="0" fillId="33" borderId="11" xfId="0" applyNumberFormat="1" applyFont="1" applyFill="1" applyBorder="1" applyAlignment="1" applyProtection="1">
      <alignment vertical="center"/>
      <protection/>
    </xf>
    <xf numFmtId="0" fontId="0" fillId="33" borderId="12" xfId="0" applyNumberFormat="1" applyFont="1" applyFill="1" applyBorder="1" applyAlignment="1" applyProtection="1">
      <alignment vertical="center"/>
      <protection/>
    </xf>
    <xf numFmtId="0" fontId="4" fillId="33" borderId="13" xfId="0" applyNumberFormat="1" applyFont="1" applyFill="1" applyBorder="1" applyAlignment="1" applyProtection="1">
      <alignment horizontal="right" vertical="center"/>
      <protection/>
    </xf>
    <xf numFmtId="0" fontId="0" fillId="33" borderId="14" xfId="0" applyNumberFormat="1" applyFont="1" applyFill="1" applyBorder="1" applyAlignment="1" applyProtection="1">
      <alignment vertical="center"/>
      <protection/>
    </xf>
    <xf numFmtId="0" fontId="1" fillId="33" borderId="0" xfId="0" applyNumberFormat="1" applyFont="1" applyFill="1" applyBorder="1" applyAlignment="1" applyProtection="1">
      <alignment vertical="center"/>
      <protection locked="0"/>
    </xf>
    <xf numFmtId="165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4" fillId="33" borderId="0" xfId="0" applyNumberFormat="1" applyFont="1" applyFill="1" applyBorder="1" applyAlignment="1" applyProtection="1">
      <alignment horizontal="right" vertical="center"/>
      <protection/>
    </xf>
    <xf numFmtId="0" fontId="7" fillId="33" borderId="0" xfId="47" applyNumberFormat="1" applyFont="1" applyFill="1" applyBorder="1" applyAlignment="1" applyProtection="1">
      <alignment vertical="center"/>
      <protection locked="0"/>
    </xf>
    <xf numFmtId="165" fontId="5" fillId="33" borderId="0" xfId="0" applyNumberFormat="1" applyFont="1" applyFill="1" applyBorder="1" applyAlignment="1" applyProtection="1">
      <alignment horizontal="left" vertical="center"/>
      <protection locked="0"/>
    </xf>
    <xf numFmtId="0" fontId="5" fillId="33" borderId="0" xfId="0" applyNumberFormat="1" applyFont="1" applyFill="1" applyBorder="1" applyAlignment="1" applyProtection="1">
      <alignment horizontal="left" vertical="center" wrapText="1"/>
      <protection locked="0"/>
    </xf>
    <xf numFmtId="14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5" fillId="33" borderId="0" xfId="0" applyNumberFormat="1" applyFont="1" applyFill="1" applyBorder="1" applyAlignment="1" applyProtection="1">
      <alignment vertical="center"/>
      <protection/>
    </xf>
    <xf numFmtId="0" fontId="2" fillId="33" borderId="15" xfId="0" applyNumberFormat="1" applyFont="1" applyFill="1" applyBorder="1" applyAlignment="1" applyProtection="1">
      <alignment horizontal="right" vertical="center"/>
      <protection/>
    </xf>
    <xf numFmtId="14" fontId="0" fillId="33" borderId="16" xfId="0" applyNumberFormat="1" applyFont="1" applyFill="1" applyBorder="1" applyAlignment="1" applyProtection="1">
      <alignment horizontal="left" vertical="center"/>
      <protection/>
    </xf>
    <xf numFmtId="0" fontId="0" fillId="33" borderId="16" xfId="0" applyNumberFormat="1" applyFont="1" applyFill="1" applyBorder="1" applyAlignment="1" applyProtection="1">
      <alignment vertical="center"/>
      <protection/>
    </xf>
    <xf numFmtId="0" fontId="5" fillId="33" borderId="16" xfId="0" applyNumberFormat="1" applyFont="1" applyFill="1" applyBorder="1" applyAlignment="1" applyProtection="1">
      <alignment vertical="center"/>
      <protection/>
    </xf>
    <xf numFmtId="0" fontId="0" fillId="33" borderId="17" xfId="0" applyNumberFormat="1" applyFont="1" applyFill="1" applyBorder="1" applyAlignment="1" applyProtection="1">
      <alignment vertical="center"/>
      <protection/>
    </xf>
    <xf numFmtId="0" fontId="0" fillId="0" borderId="0" xfId="49" applyNumberFormat="1" applyFont="1" applyFill="1" applyBorder="1" applyAlignment="1" applyProtection="1">
      <alignment vertical="center"/>
      <protection/>
    </xf>
    <xf numFmtId="0" fontId="4" fillId="34" borderId="18" xfId="0" applyNumberFormat="1" applyFont="1" applyFill="1" applyBorder="1" applyAlignment="1" applyProtection="1">
      <alignment vertical="center"/>
      <protection/>
    </xf>
    <xf numFmtId="0" fontId="5" fillId="34" borderId="19" xfId="0" applyNumberFormat="1" applyFont="1" applyFill="1" applyBorder="1" applyAlignment="1" applyProtection="1">
      <alignment vertical="center"/>
      <protection/>
    </xf>
    <xf numFmtId="4" fontId="4" fillId="34" borderId="2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ont="1" applyFill="1" applyBorder="1" applyAlignment="1" applyProtection="1">
      <alignment vertical="center"/>
      <protection/>
    </xf>
    <xf numFmtId="0" fontId="5" fillId="33" borderId="0" xfId="0" applyNumberFormat="1" applyFont="1" applyFill="1" applyBorder="1" applyAlignment="1" applyProtection="1">
      <alignment horizontal="right" vertical="center"/>
      <protection locked="0"/>
    </xf>
    <xf numFmtId="167" fontId="5" fillId="33" borderId="0" xfId="0" applyNumberFormat="1" applyFont="1" applyFill="1" applyBorder="1" applyAlignment="1" applyProtection="1">
      <alignment horizontal="left" vertical="center" wrapText="1"/>
      <protection/>
    </xf>
    <xf numFmtId="0" fontId="5" fillId="33" borderId="0" xfId="0" applyNumberFormat="1" applyFont="1" applyFill="1" applyBorder="1" applyAlignment="1" applyProtection="1">
      <alignment horizontal="center" vertical="top"/>
      <protection/>
    </xf>
    <xf numFmtId="0" fontId="5" fillId="33" borderId="0" xfId="0" applyNumberFormat="1" applyFont="1" applyFill="1" applyBorder="1" applyAlignment="1" applyProtection="1">
      <alignment vertical="center" wrapText="1"/>
      <protection/>
    </xf>
    <xf numFmtId="0" fontId="0" fillId="33" borderId="21" xfId="0" applyNumberFormat="1" applyFont="1" applyFill="1" applyBorder="1" applyAlignment="1" applyProtection="1">
      <alignment vertical="center" wrapText="1"/>
      <protection/>
    </xf>
    <xf numFmtId="0" fontId="0" fillId="33" borderId="21" xfId="0" applyNumberFormat="1" applyFont="1" applyFill="1" applyBorder="1" applyAlignment="1" applyProtection="1">
      <alignment vertical="center"/>
      <protection/>
    </xf>
    <xf numFmtId="0" fontId="0" fillId="33" borderId="21" xfId="0" applyNumberFormat="1" applyFont="1" applyFill="1" applyBorder="1" applyAlignment="1" applyProtection="1">
      <alignment vertical="center"/>
      <protection/>
    </xf>
    <xf numFmtId="0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5" fillId="33" borderId="0" xfId="0" applyNumberFormat="1" applyFont="1" applyFill="1" applyBorder="1" applyAlignment="1" applyProtection="1">
      <alignment horizontal="right" vertical="center"/>
      <protection/>
    </xf>
    <xf numFmtId="0" fontId="5" fillId="33" borderId="0" xfId="0" applyNumberFormat="1" applyFont="1" applyFill="1" applyBorder="1" applyAlignment="1" applyProtection="1">
      <alignment horizontal="center" vertical="center" wrapText="1"/>
      <protection locked="0"/>
    </xf>
    <xf numFmtId="168" fontId="5" fillId="33" borderId="0" xfId="0" applyNumberFormat="1" applyFont="1" applyFill="1" applyBorder="1" applyAlignment="1" applyProtection="1">
      <alignment horizontal="center" vertical="center" wrapText="1"/>
      <protection locked="0"/>
    </xf>
    <xf numFmtId="3" fontId="4" fillId="35" borderId="22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36" borderId="0" xfId="0" applyNumberFormat="1" applyFont="1" applyFill="1" applyBorder="1" applyAlignment="1" applyProtection="1">
      <alignment horizontal="center" vertical="center"/>
      <protection/>
    </xf>
    <xf numFmtId="0" fontId="4" fillId="36" borderId="23" xfId="0" applyNumberFormat="1" applyFont="1" applyFill="1" applyBorder="1" applyAlignment="1" applyProtection="1">
      <alignment horizontal="center" vertical="center"/>
      <protection/>
    </xf>
    <xf numFmtId="0" fontId="4" fillId="36" borderId="23" xfId="0" applyNumberFormat="1" applyFont="1" applyFill="1" applyBorder="1" applyAlignment="1" applyProtection="1">
      <alignment vertical="center"/>
      <protection/>
    </xf>
    <xf numFmtId="0" fontId="4" fillId="36" borderId="0" xfId="0" applyNumberFormat="1" applyFont="1" applyFill="1" applyBorder="1" applyAlignment="1" applyProtection="1">
      <alignment horizontal="center" vertical="center" wrapText="1"/>
      <protection/>
    </xf>
    <xf numFmtId="0" fontId="5" fillId="36" borderId="24" xfId="0" applyNumberFormat="1" applyFont="1" applyFill="1" applyBorder="1" applyAlignment="1" applyProtection="1">
      <alignment horizontal="left" vertical="center" wrapText="1"/>
      <protection/>
    </xf>
    <xf numFmtId="4" fontId="5" fillId="36" borderId="24" xfId="0" applyNumberFormat="1" applyFont="1" applyFill="1" applyBorder="1" applyAlignment="1" applyProtection="1">
      <alignment horizontal="center" vertical="center" wrapText="1"/>
      <protection/>
    </xf>
    <xf numFmtId="4" fontId="5" fillId="34" borderId="19" xfId="0" applyNumberFormat="1" applyFont="1" applyFill="1" applyBorder="1" applyAlignment="1" applyProtection="1">
      <alignment horizontal="center" vertical="center"/>
      <protection/>
    </xf>
    <xf numFmtId="4" fontId="4" fillId="34" borderId="19" xfId="0" applyNumberFormat="1" applyFont="1" applyFill="1" applyBorder="1" applyAlignment="1" applyProtection="1">
      <alignment horizontal="center" vertical="center"/>
      <protection/>
    </xf>
    <xf numFmtId="0" fontId="4" fillId="35" borderId="25" xfId="0" applyNumberFormat="1" applyFont="1" applyFill="1" applyBorder="1" applyAlignment="1" applyProtection="1">
      <alignment horizontal="center" vertical="center"/>
      <protection/>
    </xf>
    <xf numFmtId="0" fontId="4" fillId="37" borderId="25" xfId="0" applyNumberFormat="1" applyFont="1" applyFill="1" applyBorder="1" applyAlignment="1" applyProtection="1">
      <alignment vertical="center"/>
      <protection/>
    </xf>
    <xf numFmtId="0" fontId="4" fillId="38" borderId="26" xfId="0" applyNumberFormat="1" applyFont="1" applyFill="1" applyBorder="1" applyAlignment="1" applyProtection="1">
      <alignment horizontal="left" vertical="center" wrapText="1"/>
      <protection/>
    </xf>
    <xf numFmtId="0" fontId="4" fillId="38" borderId="27" xfId="0" applyNumberFormat="1" applyFont="1" applyFill="1" applyBorder="1" applyAlignment="1" applyProtection="1">
      <alignment horizontal="left" vertical="center" wrapText="1"/>
      <protection/>
    </xf>
    <xf numFmtId="4" fontId="4" fillId="38" borderId="27" xfId="0" applyNumberFormat="1" applyFont="1" applyFill="1" applyBorder="1" applyAlignment="1" applyProtection="1">
      <alignment horizontal="center" vertical="center" wrapText="1"/>
      <protection/>
    </xf>
    <xf numFmtId="4" fontId="4" fillId="38" borderId="28" xfId="0" applyNumberFormat="1" applyFont="1" applyFill="1" applyBorder="1" applyAlignment="1" applyProtection="1">
      <alignment horizontal="center" vertical="center" wrapText="1"/>
      <protection/>
    </xf>
    <xf numFmtId="4" fontId="5" fillId="36" borderId="24" xfId="0" applyNumberFormat="1" applyFont="1" applyFill="1" applyBorder="1" applyAlignment="1" applyProtection="1">
      <alignment horizontal="center" vertical="center" wrapText="1"/>
      <protection locked="0"/>
    </xf>
    <xf numFmtId="10" fontId="5" fillId="36" borderId="24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0" xfId="0" applyNumberFormat="1" applyFont="1" applyFill="1" applyBorder="1" applyAlignment="1" applyProtection="1">
      <alignment horizontal="left" vertical="center" wrapText="1"/>
      <protection/>
    </xf>
    <xf numFmtId="0" fontId="5" fillId="36" borderId="24" xfId="0" applyNumberFormat="1" applyFont="1" applyFill="1" applyBorder="1" applyAlignment="1" applyProtection="1">
      <alignment horizontal="justify" vertical="center" wrapText="1"/>
      <protection/>
    </xf>
    <xf numFmtId="0" fontId="4" fillId="38" borderId="27" xfId="0" applyNumberFormat="1" applyFont="1" applyFill="1" applyBorder="1" applyAlignment="1" applyProtection="1">
      <alignment horizontal="justify" vertical="center" wrapText="1"/>
      <protection/>
    </xf>
    <xf numFmtId="0" fontId="25" fillId="0" borderId="0" xfId="0" applyFont="1" applyAlignment="1">
      <alignment horizontal="center" vertical="center"/>
    </xf>
    <xf numFmtId="2" fontId="25" fillId="0" borderId="0" xfId="0" applyNumberFormat="1" applyFont="1" applyAlignment="1">
      <alignment horizontal="center" vertical="center"/>
    </xf>
    <xf numFmtId="0" fontId="4" fillId="35" borderId="18" xfId="0" applyNumberFormat="1" applyFont="1" applyFill="1" applyBorder="1" applyAlignment="1" applyProtection="1">
      <alignment horizontal="left" vertical="center"/>
      <protection/>
    </xf>
    <xf numFmtId="0" fontId="1" fillId="35" borderId="24" xfId="0" applyNumberFormat="1" applyFont="1" applyFill="1" applyBorder="1" applyAlignment="1" applyProtection="1">
      <alignment horizontal="center" vertical="center"/>
      <protection/>
    </xf>
    <xf numFmtId="0" fontId="4" fillId="33" borderId="0" xfId="0" applyNumberFormat="1" applyFont="1" applyFill="1" applyBorder="1" applyAlignment="1" applyProtection="1">
      <alignment horizontal="center" vertical="center"/>
      <protection/>
    </xf>
    <xf numFmtId="0" fontId="4" fillId="35" borderId="24" xfId="0" applyNumberFormat="1" applyFont="1" applyFill="1" applyBorder="1" applyAlignment="1" applyProtection="1">
      <alignment horizontal="center" vertical="center" wrapText="1"/>
      <protection/>
    </xf>
    <xf numFmtId="0" fontId="4" fillId="35" borderId="24" xfId="0" applyNumberFormat="1" applyFont="1" applyFill="1" applyBorder="1" applyAlignment="1" applyProtection="1">
      <alignment horizontal="center" vertical="center"/>
      <protection/>
    </xf>
    <xf numFmtId="0" fontId="4" fillId="35" borderId="20" xfId="0" applyNumberFormat="1" applyFont="1" applyFill="1" applyBorder="1" applyAlignment="1" applyProtection="1">
      <alignment horizontal="center" vertical="center"/>
      <protection/>
    </xf>
    <xf numFmtId="0" fontId="4" fillId="0" borderId="24" xfId="0" applyNumberFormat="1" applyFont="1" applyFill="1" applyBorder="1" applyAlignment="1" applyProtection="1">
      <alignment horizontal="left" vertical="center" wrapText="1"/>
      <protection/>
    </xf>
    <xf numFmtId="166" fontId="4" fillId="0" borderId="24" xfId="49" applyNumberFormat="1" applyFont="1" applyFill="1" applyBorder="1" applyAlignment="1" applyProtection="1">
      <alignment horizontal="center" vertical="center"/>
      <protection/>
    </xf>
    <xf numFmtId="0" fontId="4" fillId="0" borderId="24" xfId="0" applyNumberFormat="1" applyFont="1" applyFill="1" applyBorder="1" applyAlignment="1" applyProtection="1">
      <alignment horizontal="left" vertical="center" wrapText="1"/>
      <protection locked="0"/>
    </xf>
    <xf numFmtId="0" fontId="4" fillId="35" borderId="20" xfId="0" applyNumberFormat="1" applyFont="1" applyFill="1" applyBorder="1" applyAlignment="1" applyProtection="1">
      <alignment horizontal="left" vertical="center"/>
      <protection locked="0"/>
    </xf>
    <xf numFmtId="0" fontId="5" fillId="33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35" borderId="29" xfId="0" applyNumberFormat="1" applyFont="1" applyFill="1" applyBorder="1" applyAlignment="1" applyProtection="1">
      <alignment horizontal="center" vertical="center" wrapText="1"/>
      <protection/>
    </xf>
    <xf numFmtId="0" fontId="2" fillId="39" borderId="24" xfId="0" applyNumberFormat="1" applyFont="1" applyFill="1" applyBorder="1" applyAlignment="1" applyProtection="1">
      <alignment horizontal="center" vertical="center" wrapText="1"/>
      <protection/>
    </xf>
    <xf numFmtId="0" fontId="4" fillId="37" borderId="22" xfId="0" applyNumberFormat="1" applyFont="1" applyFill="1" applyBorder="1" applyAlignment="1" applyProtection="1">
      <alignment horizontal="center" vertical="center"/>
      <protection/>
    </xf>
    <xf numFmtId="0" fontId="4" fillId="35" borderId="24" xfId="0" applyNumberFormat="1" applyFont="1" applyFill="1" applyBorder="1" applyAlignment="1" applyProtection="1">
      <alignment horizontal="left" vertical="center"/>
      <protection/>
    </xf>
    <xf numFmtId="0" fontId="5" fillId="0" borderId="24" xfId="0" applyNumberFormat="1" applyFont="1" applyFill="1" applyBorder="1" applyAlignment="1" applyProtection="1">
      <alignment horizontal="left" vertical="center" wrapText="1"/>
      <protection/>
    </xf>
    <xf numFmtId="0" fontId="4" fillId="35" borderId="29" xfId="0" applyNumberFormat="1" applyFont="1" applyFill="1" applyBorder="1" applyAlignment="1" applyProtection="1">
      <alignment horizontal="center" vertical="center"/>
      <protection/>
    </xf>
    <xf numFmtId="0" fontId="4" fillId="37" borderId="20" xfId="0" applyNumberFormat="1" applyFont="1" applyFill="1" applyBorder="1" applyAlignment="1" applyProtection="1">
      <alignment horizontal="center" vertical="center"/>
      <protection/>
    </xf>
    <xf numFmtId="0" fontId="4" fillId="37" borderId="12" xfId="0" applyNumberFormat="1" applyFont="1" applyFill="1" applyBorder="1" applyAlignment="1" applyProtection="1">
      <alignment horizontal="center" vertical="center"/>
      <protection/>
    </xf>
    <xf numFmtId="0" fontId="4" fillId="35" borderId="18" xfId="0" applyNumberFormat="1" applyFont="1" applyFill="1" applyBorder="1" applyAlignment="1" applyProtection="1">
      <alignment horizontal="center" vertical="center"/>
      <protection/>
    </xf>
    <xf numFmtId="0" fontId="4" fillId="35" borderId="10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Hyperlink" xfId="47"/>
    <cellStyle name="Incorrecto" xfId="48"/>
    <cellStyle name="Currency" xfId="49"/>
    <cellStyle name="Currency [0]" xfId="50"/>
    <cellStyle name="Neutro" xfId="51"/>
    <cellStyle name="Normal 2" xfId="52"/>
    <cellStyle name="Normal 3" xfId="53"/>
    <cellStyle name="Nota" xfId="54"/>
    <cellStyle name="Percent" xfId="55"/>
    <cellStyle name="Saída" xfId="56"/>
    <cellStyle name="Comma [0]" xfId="57"/>
    <cellStyle name="Texto de Aviso" xfId="58"/>
    <cellStyle name="Texto Explicativo" xfId="59"/>
    <cellStyle name="Título" xfId="60"/>
    <cellStyle name="Total" xfId="61"/>
    <cellStyle name="Verificar Célula" xfId="62"/>
    <cellStyle name="Comma" xfId="63"/>
  </cellStyles>
  <dxfs count="38">
    <dxf>
      <font>
        <color theme="5"/>
      </font>
      <fill>
        <patternFill>
          <bgColor theme="5" tint="0.7999799847602844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5"/>
      </font>
      <fill>
        <patternFill>
          <bgColor theme="5" tint="0.7999799847602844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5"/>
      </font>
      <fill>
        <patternFill>
          <bgColor theme="5" tint="0.7999799847602844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2">
    <pageSetUpPr fitToPage="1"/>
  </sheetPr>
  <dimension ref="A1:N83"/>
  <sheetViews>
    <sheetView tabSelected="1" zoomScaleSheetLayoutView="100" zoomScalePageLayoutView="0" workbookViewId="0" topLeftCell="A1">
      <selection activeCell="S22" sqref="S22"/>
    </sheetView>
  </sheetViews>
  <sheetFormatPr defaultColWidth="9.140625" defaultRowHeight="12.75"/>
  <cols>
    <col min="1" max="1" width="2.421875" style="1" customWidth="1"/>
    <col min="2" max="2" width="23.57421875" style="1" customWidth="1"/>
    <col min="3" max="3" width="53.8515625" style="2" customWidth="1"/>
    <col min="4" max="4" width="11.8515625" style="1" customWidth="1"/>
    <col min="5" max="5" width="13.28125" style="1" bestFit="1" customWidth="1"/>
    <col min="6" max="8" width="13.57421875" style="1" customWidth="1"/>
    <col min="9" max="9" width="10.7109375" style="1" customWidth="1"/>
    <col min="10" max="10" width="12.7109375" style="1" customWidth="1"/>
    <col min="11" max="11" width="18.00390625" style="1" customWidth="1"/>
    <col min="12" max="12" width="2.421875" style="1" customWidth="1"/>
    <col min="13" max="13" width="14.00390625" style="3" customWidth="1"/>
    <col min="14" max="14" width="32.8515625" style="3" hidden="1" customWidth="1"/>
    <col min="15" max="15" width="9.140625" style="3" customWidth="1"/>
    <col min="16" max="16384" width="9.140625" style="3" customWidth="1"/>
  </cols>
  <sheetData>
    <row r="1" spans="2:11" ht="15.75">
      <c r="B1" s="63" t="s">
        <v>0</v>
      </c>
      <c r="C1" s="63"/>
      <c r="D1" s="63"/>
      <c r="E1" s="63"/>
      <c r="F1" s="63"/>
      <c r="G1" s="63"/>
      <c r="H1" s="63"/>
      <c r="I1" s="63"/>
      <c r="J1" s="63"/>
      <c r="K1" s="63"/>
    </row>
    <row r="2" spans="2:11" ht="13.5">
      <c r="B2" s="4"/>
      <c r="C2" s="5"/>
      <c r="D2" s="6"/>
      <c r="E2" s="6"/>
      <c r="F2" s="6"/>
      <c r="G2" s="6"/>
      <c r="H2" s="6"/>
      <c r="I2" s="6"/>
      <c r="J2" s="6"/>
      <c r="K2" s="7"/>
    </row>
    <row r="3" spans="2:11" ht="15.75">
      <c r="B3" s="8" t="s">
        <v>70</v>
      </c>
      <c r="C3" s="57" t="s">
        <v>71</v>
      </c>
      <c r="K3" s="9"/>
    </row>
    <row r="4" spans="2:11" ht="15.75">
      <c r="B4" s="8" t="s">
        <v>34</v>
      </c>
      <c r="C4" s="10"/>
      <c r="K4" s="9"/>
    </row>
    <row r="5" spans="2:11" ht="15">
      <c r="B5" s="8" t="s">
        <v>1</v>
      </c>
      <c r="C5" s="11"/>
      <c r="E5" s="12" t="s">
        <v>2</v>
      </c>
      <c r="F5" s="12"/>
      <c r="G5" s="12"/>
      <c r="H5" s="13"/>
      <c r="K5" s="9"/>
    </row>
    <row r="6" spans="2:11" ht="15">
      <c r="B6" s="8" t="s">
        <v>3</v>
      </c>
      <c r="C6" s="14"/>
      <c r="E6" s="12" t="s">
        <v>4</v>
      </c>
      <c r="F6" s="12"/>
      <c r="G6" s="12"/>
      <c r="H6" s="15"/>
      <c r="K6" s="9"/>
    </row>
    <row r="7" spans="2:11" ht="15">
      <c r="B7" s="8" t="s">
        <v>5</v>
      </c>
      <c r="C7" s="16"/>
      <c r="E7" s="12"/>
      <c r="F7" s="12"/>
      <c r="G7" s="12"/>
      <c r="H7" s="17"/>
      <c r="K7" s="9"/>
    </row>
    <row r="8" spans="2:11" ht="14.25">
      <c r="B8" s="18"/>
      <c r="C8" s="19"/>
      <c r="D8" s="20"/>
      <c r="E8" s="21"/>
      <c r="F8" s="21"/>
      <c r="G8" s="21"/>
      <c r="H8" s="21"/>
      <c r="I8" s="20"/>
      <c r="J8" s="20"/>
      <c r="K8" s="22"/>
    </row>
    <row r="10" spans="2:11" ht="15">
      <c r="B10" s="64" t="s">
        <v>6</v>
      </c>
      <c r="C10" s="64"/>
      <c r="D10" s="64"/>
      <c r="E10" s="64"/>
      <c r="F10" s="64"/>
      <c r="G10" s="64"/>
      <c r="H10" s="64"/>
      <c r="I10" s="64"/>
      <c r="J10" s="64"/>
      <c r="K10" s="64"/>
    </row>
    <row r="12" spans="2:11" ht="15">
      <c r="B12" s="65" t="s">
        <v>7</v>
      </c>
      <c r="C12" s="65"/>
      <c r="D12" s="66" t="s">
        <v>8</v>
      </c>
      <c r="E12" s="66"/>
      <c r="F12" s="66"/>
      <c r="G12" s="66"/>
      <c r="H12" s="66"/>
      <c r="I12" s="67" t="s">
        <v>9</v>
      </c>
      <c r="J12" s="67"/>
      <c r="K12" s="67"/>
    </row>
    <row r="13" spans="2:11" ht="39" customHeight="1">
      <c r="B13" s="68" t="s">
        <v>72</v>
      </c>
      <c r="C13" s="68"/>
      <c r="D13" s="69">
        <f>K52</f>
        <v>0</v>
      </c>
      <c r="E13" s="69"/>
      <c r="F13" s="69"/>
      <c r="G13" s="69"/>
      <c r="H13" s="69"/>
      <c r="I13" s="70" t="str">
        <f>_xlfn.IFERROR(IF(D13=0,"(INFORMAR AQUI O VALOR POR EXTENSO)",CONVERTERPARAEXTENSO(D13)),"(INFORMAR AQUI O VALOR POR EXTENSO)")</f>
        <v>(INFORMAR AQUI O VALOR POR EXTENSO)</v>
      </c>
      <c r="J13" s="70"/>
      <c r="K13" s="70"/>
    </row>
    <row r="15" spans="2:11" ht="15">
      <c r="B15" s="62" t="s">
        <v>10</v>
      </c>
      <c r="C15" s="62"/>
      <c r="D15" s="39"/>
      <c r="E15" s="71" t="str">
        <f>_xlfn.IFERROR(IF(D15="","(INFORMAR AQUI O PRAZO POR EXTENSO) dias","("&amp;EXTENSO(TRUNC(D15,0))&amp;")"&amp;" dias"),"(INFORMAR AQUI O PRAZO POR EXTENSO) dias")</f>
        <v>(INFORMAR AQUI O PRAZO POR EXTENSO) dias</v>
      </c>
      <c r="F15" s="71"/>
      <c r="G15" s="71"/>
      <c r="H15" s="71"/>
      <c r="I15" s="71"/>
      <c r="J15" s="71"/>
      <c r="K15" s="71"/>
    </row>
    <row r="17" spans="2:11" ht="15">
      <c r="B17" s="76" t="s">
        <v>11</v>
      </c>
      <c r="C17" s="76"/>
      <c r="D17" s="76"/>
      <c r="E17" s="76"/>
      <c r="F17" s="76"/>
      <c r="G17" s="76"/>
      <c r="H17" s="76"/>
      <c r="I17" s="76"/>
      <c r="J17" s="76"/>
      <c r="K17" s="76"/>
    </row>
    <row r="18" spans="2:11" ht="33.75" customHeight="1">
      <c r="B18" s="77" t="s">
        <v>12</v>
      </c>
      <c r="C18" s="77"/>
      <c r="D18" s="77"/>
      <c r="E18" s="77"/>
      <c r="F18" s="77"/>
      <c r="G18" s="77"/>
      <c r="H18" s="77"/>
      <c r="I18" s="77"/>
      <c r="J18" s="77"/>
      <c r="K18" s="77"/>
    </row>
    <row r="19" spans="1:14" ht="15">
      <c r="A19" s="3"/>
      <c r="B19" s="41"/>
      <c r="C19" s="41"/>
      <c r="D19" s="41"/>
      <c r="E19" s="41"/>
      <c r="F19" s="42"/>
      <c r="G19" s="42"/>
      <c r="H19" s="43"/>
      <c r="I19" s="41"/>
      <c r="J19" s="44"/>
      <c r="K19" s="44"/>
      <c r="L19" s="3"/>
      <c r="N19" s="40"/>
    </row>
    <row r="20" spans="2:14" ht="15">
      <c r="B20" s="66" t="s">
        <v>13</v>
      </c>
      <c r="C20" s="66" t="s">
        <v>14</v>
      </c>
      <c r="D20" s="66" t="s">
        <v>15</v>
      </c>
      <c r="E20" s="81" t="s">
        <v>16</v>
      </c>
      <c r="F20" s="75" t="s">
        <v>17</v>
      </c>
      <c r="G20" s="75"/>
      <c r="H20" s="75"/>
      <c r="I20" s="79" t="s">
        <v>53</v>
      </c>
      <c r="J20" s="65" t="s">
        <v>18</v>
      </c>
      <c r="K20" s="65" t="s">
        <v>19</v>
      </c>
      <c r="N20" s="74" t="s">
        <v>20</v>
      </c>
    </row>
    <row r="21" spans="2:14" ht="15.75" customHeight="1">
      <c r="B21" s="78"/>
      <c r="C21" s="78"/>
      <c r="D21" s="78"/>
      <c r="E21" s="82"/>
      <c r="F21" s="49" t="s">
        <v>29</v>
      </c>
      <c r="G21" s="49" t="s">
        <v>30</v>
      </c>
      <c r="H21" s="50" t="s">
        <v>31</v>
      </c>
      <c r="I21" s="80"/>
      <c r="J21" s="73"/>
      <c r="K21" s="73"/>
      <c r="N21" s="74"/>
    </row>
    <row r="22" spans="2:14" ht="15">
      <c r="B22" s="51">
        <v>1</v>
      </c>
      <c r="C22" s="52" t="s">
        <v>54</v>
      </c>
      <c r="D22" s="53"/>
      <c r="E22" s="53"/>
      <c r="F22" s="53"/>
      <c r="G22" s="53"/>
      <c r="H22" s="53"/>
      <c r="I22" s="53"/>
      <c r="J22" s="53"/>
      <c r="K22" s="54"/>
      <c r="N22" s="23"/>
    </row>
    <row r="23" spans="2:14" ht="14.25">
      <c r="B23" s="45" t="s">
        <v>32</v>
      </c>
      <c r="C23" s="58" t="s">
        <v>73</v>
      </c>
      <c r="D23" s="46" t="s">
        <v>33</v>
      </c>
      <c r="E23" s="46">
        <v>5</v>
      </c>
      <c r="F23" s="55"/>
      <c r="G23" s="55"/>
      <c r="H23" s="46">
        <f aca="true" t="shared" si="0" ref="H23:H29">IF(E23&lt;&gt;"",TRUNC(F23,2)+TRUNC(G23,2),"")</f>
        <v>0</v>
      </c>
      <c r="I23" s="56"/>
      <c r="J23" s="46">
        <f aca="true" t="shared" si="1" ref="J23:J29">IF(E23&lt;&gt;"",TRUNC(H23*(1+TRUNC(I23,4)),2),"")</f>
        <v>0</v>
      </c>
      <c r="K23" s="46">
        <f aca="true" t="shared" si="2" ref="K23:K29">IF(E23&lt;&gt;"",TRUNC(TRUNC(J23,2)*TRUNC(E23,2),2),"")</f>
        <v>0</v>
      </c>
      <c r="N23" s="46">
        <v>421.03</v>
      </c>
    </row>
    <row r="24" spans="2:14" ht="42.75">
      <c r="B24" s="45" t="s">
        <v>55</v>
      </c>
      <c r="C24" s="58" t="s">
        <v>74</v>
      </c>
      <c r="D24" s="46" t="s">
        <v>33</v>
      </c>
      <c r="E24" s="46">
        <v>120</v>
      </c>
      <c r="F24" s="55"/>
      <c r="G24" s="55"/>
      <c r="H24" s="46">
        <f t="shared" si="0"/>
        <v>0</v>
      </c>
      <c r="I24" s="56"/>
      <c r="J24" s="46">
        <f t="shared" si="1"/>
        <v>0</v>
      </c>
      <c r="K24" s="46">
        <f t="shared" si="2"/>
        <v>0</v>
      </c>
      <c r="N24" s="46">
        <v>68.3</v>
      </c>
    </row>
    <row r="25" spans="2:14" ht="42.75">
      <c r="B25" s="45" t="s">
        <v>56</v>
      </c>
      <c r="C25" s="58" t="s">
        <v>75</v>
      </c>
      <c r="D25" s="46" t="s">
        <v>57</v>
      </c>
      <c r="E25" s="46">
        <v>6</v>
      </c>
      <c r="F25" s="55"/>
      <c r="G25" s="55"/>
      <c r="H25" s="46">
        <f t="shared" si="0"/>
        <v>0</v>
      </c>
      <c r="I25" s="56"/>
      <c r="J25" s="46">
        <f t="shared" si="1"/>
        <v>0</v>
      </c>
      <c r="K25" s="46">
        <f t="shared" si="2"/>
        <v>0</v>
      </c>
      <c r="N25" s="46">
        <v>648.16</v>
      </c>
    </row>
    <row r="26" spans="2:14" ht="28.5">
      <c r="B26" s="45" t="s">
        <v>58</v>
      </c>
      <c r="C26" s="58" t="s">
        <v>76</v>
      </c>
      <c r="D26" s="46" t="s">
        <v>41</v>
      </c>
      <c r="E26" s="46">
        <v>3.03</v>
      </c>
      <c r="F26" s="55"/>
      <c r="G26" s="55"/>
      <c r="H26" s="46">
        <f t="shared" si="0"/>
        <v>0</v>
      </c>
      <c r="I26" s="56"/>
      <c r="J26" s="46">
        <f t="shared" si="1"/>
        <v>0</v>
      </c>
      <c r="K26" s="46">
        <f t="shared" si="2"/>
        <v>0</v>
      </c>
      <c r="N26" s="46">
        <v>24.37</v>
      </c>
    </row>
    <row r="27" spans="2:14" ht="14.25">
      <c r="B27" s="45" t="s">
        <v>59</v>
      </c>
      <c r="C27" s="58" t="s">
        <v>77</v>
      </c>
      <c r="D27" s="46" t="s">
        <v>33</v>
      </c>
      <c r="E27" s="46">
        <v>303.02</v>
      </c>
      <c r="F27" s="55"/>
      <c r="G27" s="55"/>
      <c r="H27" s="46">
        <f t="shared" si="0"/>
        <v>0</v>
      </c>
      <c r="I27" s="56"/>
      <c r="J27" s="46">
        <f t="shared" si="1"/>
        <v>0</v>
      </c>
      <c r="K27" s="46">
        <f t="shared" si="2"/>
        <v>0</v>
      </c>
      <c r="N27" s="46">
        <v>4.73</v>
      </c>
    </row>
    <row r="28" spans="2:14" ht="15">
      <c r="B28" s="51">
        <v>2</v>
      </c>
      <c r="C28" s="59" t="s">
        <v>60</v>
      </c>
      <c r="D28" s="53"/>
      <c r="E28" s="53"/>
      <c r="F28" s="53"/>
      <c r="G28" s="53"/>
      <c r="H28" s="53">
        <f t="shared" si="0"/>
      </c>
      <c r="I28" s="53"/>
      <c r="J28" s="53">
        <f t="shared" si="1"/>
      </c>
      <c r="K28" s="54">
        <f t="shared" si="2"/>
      </c>
      <c r="N28" s="46"/>
    </row>
    <row r="29" spans="2:14" ht="28.5">
      <c r="B29" s="45" t="s">
        <v>35</v>
      </c>
      <c r="C29" s="58" t="s">
        <v>78</v>
      </c>
      <c r="D29" s="46" t="s">
        <v>33</v>
      </c>
      <c r="E29" s="46">
        <v>303.02</v>
      </c>
      <c r="F29" s="55"/>
      <c r="G29" s="55"/>
      <c r="H29" s="46">
        <f t="shared" si="0"/>
        <v>0</v>
      </c>
      <c r="I29" s="56"/>
      <c r="J29" s="46">
        <f t="shared" si="1"/>
        <v>0</v>
      </c>
      <c r="K29" s="46">
        <f t="shared" si="2"/>
        <v>0</v>
      </c>
      <c r="N29" s="46">
        <v>0.56</v>
      </c>
    </row>
    <row r="30" spans="2:14" ht="42.75">
      <c r="B30" s="45" t="s">
        <v>61</v>
      </c>
      <c r="C30" s="58" t="s">
        <v>79</v>
      </c>
      <c r="D30" s="46" t="s">
        <v>33</v>
      </c>
      <c r="E30" s="46">
        <v>98</v>
      </c>
      <c r="F30" s="55"/>
      <c r="G30" s="55"/>
      <c r="H30" s="46">
        <f aca="true" t="shared" si="3" ref="H30:H45">IF(E30&lt;&gt;"",TRUNC(F30,2)+TRUNC(G30,2),"")</f>
        <v>0</v>
      </c>
      <c r="I30" s="56"/>
      <c r="J30" s="46">
        <f aca="true" t="shared" si="4" ref="J30:J45">IF(E30&lt;&gt;"",TRUNC(H30*(1+TRUNC(I30,4)),2),"")</f>
        <v>0</v>
      </c>
      <c r="K30" s="46">
        <f aca="true" t="shared" si="5" ref="K30:K45">IF(E30&lt;&gt;"",TRUNC(TRUNC(J30,2)*TRUNC(E30,2),2),"")</f>
        <v>0</v>
      </c>
      <c r="N30" s="46">
        <v>6</v>
      </c>
    </row>
    <row r="31" spans="2:14" ht="15">
      <c r="B31" s="51">
        <v>3</v>
      </c>
      <c r="C31" s="59" t="s">
        <v>62</v>
      </c>
      <c r="D31" s="53"/>
      <c r="E31" s="53"/>
      <c r="F31" s="53"/>
      <c r="G31" s="53"/>
      <c r="H31" s="53">
        <f t="shared" si="3"/>
      </c>
      <c r="I31" s="53"/>
      <c r="J31" s="53">
        <f t="shared" si="4"/>
      </c>
      <c r="K31" s="54">
        <f t="shared" si="5"/>
      </c>
      <c r="N31" s="46"/>
    </row>
    <row r="32" spans="2:14" ht="28.5">
      <c r="B32" s="45" t="s">
        <v>36</v>
      </c>
      <c r="C32" s="58" t="s">
        <v>80</v>
      </c>
      <c r="D32" s="46" t="s">
        <v>63</v>
      </c>
      <c r="E32" s="46">
        <v>72</v>
      </c>
      <c r="F32" s="55"/>
      <c r="G32" s="55"/>
      <c r="H32" s="46">
        <f t="shared" si="3"/>
        <v>0</v>
      </c>
      <c r="I32" s="56"/>
      <c r="J32" s="46">
        <f t="shared" si="4"/>
        <v>0</v>
      </c>
      <c r="K32" s="46">
        <f t="shared" si="5"/>
        <v>0</v>
      </c>
      <c r="N32" s="46">
        <v>94.29</v>
      </c>
    </row>
    <row r="33" spans="2:14" ht="15">
      <c r="B33" s="51">
        <v>4</v>
      </c>
      <c r="C33" s="59" t="s">
        <v>64</v>
      </c>
      <c r="D33" s="53"/>
      <c r="E33" s="53"/>
      <c r="F33" s="53"/>
      <c r="G33" s="53"/>
      <c r="H33" s="53">
        <f t="shared" si="3"/>
      </c>
      <c r="I33" s="53"/>
      <c r="J33" s="53">
        <f t="shared" si="4"/>
      </c>
      <c r="K33" s="54">
        <f t="shared" si="5"/>
      </c>
      <c r="N33" s="46"/>
    </row>
    <row r="34" spans="2:14" ht="28.5">
      <c r="B34" s="45" t="s">
        <v>37</v>
      </c>
      <c r="C34" s="58" t="s">
        <v>81</v>
      </c>
      <c r="D34" s="46" t="s">
        <v>33</v>
      </c>
      <c r="E34" s="46">
        <v>98</v>
      </c>
      <c r="F34" s="55"/>
      <c r="G34" s="55"/>
      <c r="H34" s="46">
        <f t="shared" si="3"/>
        <v>0</v>
      </c>
      <c r="I34" s="56"/>
      <c r="J34" s="46">
        <f t="shared" si="4"/>
        <v>0</v>
      </c>
      <c r="K34" s="46">
        <f t="shared" si="5"/>
        <v>0</v>
      </c>
      <c r="N34" s="46">
        <v>96.12</v>
      </c>
    </row>
    <row r="35" spans="2:14" ht="14.25">
      <c r="B35" s="45" t="s">
        <v>38</v>
      </c>
      <c r="C35" s="58" t="s">
        <v>82</v>
      </c>
      <c r="D35" s="46" t="s">
        <v>33</v>
      </c>
      <c r="E35" s="46">
        <v>98</v>
      </c>
      <c r="F35" s="55"/>
      <c r="G35" s="55"/>
      <c r="H35" s="46">
        <f t="shared" si="3"/>
        <v>0</v>
      </c>
      <c r="I35" s="56"/>
      <c r="J35" s="46">
        <f t="shared" si="4"/>
        <v>0</v>
      </c>
      <c r="K35" s="46">
        <f t="shared" si="5"/>
        <v>0</v>
      </c>
      <c r="N35" s="46">
        <v>16.39</v>
      </c>
    </row>
    <row r="36" spans="2:14" ht="28.5">
      <c r="B36" s="45" t="s">
        <v>43</v>
      </c>
      <c r="C36" s="58" t="s">
        <v>83</v>
      </c>
      <c r="D36" s="46" t="s">
        <v>42</v>
      </c>
      <c r="E36" s="46">
        <v>85.45</v>
      </c>
      <c r="F36" s="55"/>
      <c r="G36" s="55"/>
      <c r="H36" s="46">
        <f t="shared" si="3"/>
        <v>0</v>
      </c>
      <c r="I36" s="56"/>
      <c r="J36" s="46">
        <f t="shared" si="4"/>
        <v>0</v>
      </c>
      <c r="K36" s="46">
        <f t="shared" si="5"/>
        <v>0</v>
      </c>
      <c r="N36" s="46">
        <v>12.68</v>
      </c>
    </row>
    <row r="37" spans="2:14" ht="28.5">
      <c r="B37" s="45" t="s">
        <v>44</v>
      </c>
      <c r="C37" s="58" t="s">
        <v>84</v>
      </c>
      <c r="D37" s="46" t="s">
        <v>33</v>
      </c>
      <c r="E37" s="46">
        <v>98</v>
      </c>
      <c r="F37" s="55"/>
      <c r="G37" s="55"/>
      <c r="H37" s="46">
        <f t="shared" si="3"/>
        <v>0</v>
      </c>
      <c r="I37" s="56"/>
      <c r="J37" s="46">
        <f t="shared" si="4"/>
        <v>0</v>
      </c>
      <c r="K37" s="46">
        <f t="shared" si="5"/>
        <v>0</v>
      </c>
      <c r="N37" s="46">
        <v>87.97</v>
      </c>
    </row>
    <row r="38" spans="2:14" ht="28.5">
      <c r="B38" s="45" t="s">
        <v>45</v>
      </c>
      <c r="C38" s="58" t="s">
        <v>85</v>
      </c>
      <c r="D38" s="46" t="s">
        <v>33</v>
      </c>
      <c r="E38" s="46">
        <v>98</v>
      </c>
      <c r="F38" s="55"/>
      <c r="G38" s="55"/>
      <c r="H38" s="46">
        <f t="shared" si="3"/>
        <v>0</v>
      </c>
      <c r="I38" s="56"/>
      <c r="J38" s="46">
        <f t="shared" si="4"/>
        <v>0</v>
      </c>
      <c r="K38" s="46">
        <f t="shared" si="5"/>
        <v>0</v>
      </c>
      <c r="N38" s="46">
        <v>5.78</v>
      </c>
    </row>
    <row r="39" spans="2:14" ht="42.75">
      <c r="B39" s="45" t="s">
        <v>46</v>
      </c>
      <c r="C39" s="58" t="s">
        <v>86</v>
      </c>
      <c r="D39" s="46" t="s">
        <v>41</v>
      </c>
      <c r="E39" s="46">
        <v>9.8</v>
      </c>
      <c r="F39" s="55"/>
      <c r="G39" s="55"/>
      <c r="H39" s="46">
        <f t="shared" si="3"/>
        <v>0</v>
      </c>
      <c r="I39" s="56"/>
      <c r="J39" s="46">
        <f t="shared" si="4"/>
        <v>0</v>
      </c>
      <c r="K39" s="46">
        <f t="shared" si="5"/>
        <v>0</v>
      </c>
      <c r="N39" s="46">
        <v>141.03</v>
      </c>
    </row>
    <row r="40" spans="2:14" ht="71.25">
      <c r="B40" s="45" t="s">
        <v>47</v>
      </c>
      <c r="C40" s="58" t="s">
        <v>87</v>
      </c>
      <c r="D40" s="46" t="s">
        <v>42</v>
      </c>
      <c r="E40" s="46">
        <v>109.06</v>
      </c>
      <c r="F40" s="55"/>
      <c r="G40" s="55"/>
      <c r="H40" s="46">
        <f t="shared" si="3"/>
        <v>0</v>
      </c>
      <c r="I40" s="56"/>
      <c r="J40" s="46">
        <f t="shared" si="4"/>
        <v>0</v>
      </c>
      <c r="K40" s="46">
        <f t="shared" si="5"/>
        <v>0</v>
      </c>
      <c r="N40" s="46">
        <v>40.32</v>
      </c>
    </row>
    <row r="41" spans="2:14" ht="28.5">
      <c r="B41" s="45" t="s">
        <v>48</v>
      </c>
      <c r="C41" s="58" t="s">
        <v>88</v>
      </c>
      <c r="D41" s="46" t="s">
        <v>41</v>
      </c>
      <c r="E41" s="46">
        <v>3.03</v>
      </c>
      <c r="F41" s="55"/>
      <c r="G41" s="55"/>
      <c r="H41" s="46">
        <f t="shared" si="3"/>
        <v>0</v>
      </c>
      <c r="I41" s="56"/>
      <c r="J41" s="46">
        <f t="shared" si="4"/>
        <v>0</v>
      </c>
      <c r="K41" s="46">
        <f t="shared" si="5"/>
        <v>0</v>
      </c>
      <c r="N41" s="46">
        <v>5.12</v>
      </c>
    </row>
    <row r="42" spans="2:14" ht="42.75">
      <c r="B42" s="45" t="s">
        <v>49</v>
      </c>
      <c r="C42" s="58" t="s">
        <v>89</v>
      </c>
      <c r="D42" s="46" t="s">
        <v>33</v>
      </c>
      <c r="E42" s="46">
        <v>204.09</v>
      </c>
      <c r="F42" s="55"/>
      <c r="G42" s="55"/>
      <c r="H42" s="46">
        <f t="shared" si="3"/>
        <v>0</v>
      </c>
      <c r="I42" s="56"/>
      <c r="J42" s="46">
        <f t="shared" si="4"/>
        <v>0</v>
      </c>
      <c r="K42" s="46">
        <f t="shared" si="5"/>
        <v>0</v>
      </c>
      <c r="N42" s="46">
        <v>67.55</v>
      </c>
    </row>
    <row r="43" spans="2:14" ht="28.5">
      <c r="B43" s="45" t="s">
        <v>65</v>
      </c>
      <c r="C43" s="58" t="s">
        <v>90</v>
      </c>
      <c r="D43" s="46" t="s">
        <v>41</v>
      </c>
      <c r="E43" s="46">
        <v>2.21</v>
      </c>
      <c r="F43" s="55"/>
      <c r="G43" s="55"/>
      <c r="H43" s="46">
        <f t="shared" si="3"/>
        <v>0</v>
      </c>
      <c r="I43" s="56"/>
      <c r="J43" s="46">
        <f t="shared" si="4"/>
        <v>0</v>
      </c>
      <c r="K43" s="46">
        <f t="shared" si="5"/>
        <v>0</v>
      </c>
      <c r="N43" s="46">
        <v>453.47</v>
      </c>
    </row>
    <row r="44" spans="2:14" ht="28.5">
      <c r="B44" s="45" t="s">
        <v>66</v>
      </c>
      <c r="C44" s="58" t="s">
        <v>91</v>
      </c>
      <c r="D44" s="46" t="s">
        <v>33</v>
      </c>
      <c r="E44" s="46">
        <v>98</v>
      </c>
      <c r="F44" s="55"/>
      <c r="G44" s="55"/>
      <c r="H44" s="46">
        <f t="shared" si="3"/>
        <v>0</v>
      </c>
      <c r="I44" s="56"/>
      <c r="J44" s="46">
        <f t="shared" si="4"/>
        <v>0</v>
      </c>
      <c r="K44" s="46">
        <f t="shared" si="5"/>
        <v>0</v>
      </c>
      <c r="N44" s="46">
        <v>16.05</v>
      </c>
    </row>
    <row r="45" spans="2:14" ht="15">
      <c r="B45" s="51">
        <v>5</v>
      </c>
      <c r="C45" s="59" t="s">
        <v>67</v>
      </c>
      <c r="D45" s="53"/>
      <c r="E45" s="53"/>
      <c r="F45" s="53"/>
      <c r="G45" s="53"/>
      <c r="H45" s="53">
        <f t="shared" si="3"/>
      </c>
      <c r="I45" s="53"/>
      <c r="J45" s="53">
        <f t="shared" si="4"/>
      </c>
      <c r="K45" s="54">
        <f t="shared" si="5"/>
      </c>
      <c r="N45" s="46"/>
    </row>
    <row r="46" spans="2:14" ht="57">
      <c r="B46" s="45" t="s">
        <v>39</v>
      </c>
      <c r="C46" s="58" t="s">
        <v>92</v>
      </c>
      <c r="D46" s="46" t="s">
        <v>33</v>
      </c>
      <c r="E46" s="46">
        <v>123.9</v>
      </c>
      <c r="F46" s="55"/>
      <c r="G46" s="55"/>
      <c r="H46" s="46">
        <f aca="true" t="shared" si="6" ref="H46:H51">IF(E46&lt;&gt;"",TRUNC(F46,2)+TRUNC(G46,2),"")</f>
        <v>0</v>
      </c>
      <c r="I46" s="56"/>
      <c r="J46" s="46">
        <f aca="true" t="shared" si="7" ref="J46:J51">IF(E46&lt;&gt;"",TRUNC(H46*(1+TRUNC(I46,4)),2),"")</f>
        <v>0</v>
      </c>
      <c r="K46" s="46">
        <f aca="true" t="shared" si="8" ref="K46:K51">IF(E46&lt;&gt;"",TRUNC(TRUNC(J46,2)*TRUNC(E46,2),2),"")</f>
        <v>0</v>
      </c>
      <c r="N46" s="46">
        <v>158.48</v>
      </c>
    </row>
    <row r="47" spans="2:14" ht="42.75">
      <c r="B47" s="45" t="s">
        <v>40</v>
      </c>
      <c r="C47" s="58" t="s">
        <v>93</v>
      </c>
      <c r="D47" s="46" t="s">
        <v>33</v>
      </c>
      <c r="E47" s="46">
        <v>2.1</v>
      </c>
      <c r="F47" s="55"/>
      <c r="G47" s="55"/>
      <c r="H47" s="46">
        <f t="shared" si="6"/>
        <v>0</v>
      </c>
      <c r="I47" s="56"/>
      <c r="J47" s="46">
        <f t="shared" si="7"/>
        <v>0</v>
      </c>
      <c r="K47" s="46">
        <f t="shared" si="8"/>
        <v>0</v>
      </c>
      <c r="N47" s="46">
        <v>852.32</v>
      </c>
    </row>
    <row r="48" spans="2:14" ht="42.75">
      <c r="B48" s="45" t="s">
        <v>50</v>
      </c>
      <c r="C48" s="58" t="s">
        <v>94</v>
      </c>
      <c r="D48" s="46" t="s">
        <v>33</v>
      </c>
      <c r="E48" s="46">
        <v>126</v>
      </c>
      <c r="F48" s="55"/>
      <c r="G48" s="55"/>
      <c r="H48" s="46">
        <f t="shared" si="6"/>
        <v>0</v>
      </c>
      <c r="I48" s="56"/>
      <c r="J48" s="46">
        <f t="shared" si="7"/>
        <v>0</v>
      </c>
      <c r="K48" s="46">
        <f t="shared" si="8"/>
        <v>0</v>
      </c>
      <c r="N48" s="46">
        <v>21.79</v>
      </c>
    </row>
    <row r="49" spans="2:14" ht="85.5">
      <c r="B49" s="45" t="s">
        <v>51</v>
      </c>
      <c r="C49" s="58" t="s">
        <v>95</v>
      </c>
      <c r="D49" s="46" t="s">
        <v>68</v>
      </c>
      <c r="E49" s="46">
        <v>1</v>
      </c>
      <c r="F49" s="55"/>
      <c r="G49" s="55"/>
      <c r="H49" s="46">
        <f t="shared" si="6"/>
        <v>0</v>
      </c>
      <c r="I49" s="56"/>
      <c r="J49" s="46">
        <f t="shared" si="7"/>
        <v>0</v>
      </c>
      <c r="K49" s="46">
        <f t="shared" si="8"/>
        <v>0</v>
      </c>
      <c r="N49" s="46">
        <v>1835.4</v>
      </c>
    </row>
    <row r="50" spans="2:14" ht="15">
      <c r="B50" s="51">
        <v>6</v>
      </c>
      <c r="C50" s="59" t="s">
        <v>69</v>
      </c>
      <c r="D50" s="53"/>
      <c r="E50" s="53"/>
      <c r="F50" s="53"/>
      <c r="G50" s="53"/>
      <c r="H50" s="53">
        <f t="shared" si="6"/>
      </c>
      <c r="I50" s="53"/>
      <c r="J50" s="53">
        <f t="shared" si="7"/>
      </c>
      <c r="K50" s="54">
        <f t="shared" si="8"/>
      </c>
      <c r="N50" s="46"/>
    </row>
    <row r="51" spans="2:14" ht="14.25">
      <c r="B51" s="45" t="s">
        <v>52</v>
      </c>
      <c r="C51" s="58" t="s">
        <v>69</v>
      </c>
      <c r="D51" s="46" t="s">
        <v>33</v>
      </c>
      <c r="E51" s="46">
        <v>303.02</v>
      </c>
      <c r="F51" s="55"/>
      <c r="G51" s="55"/>
      <c r="H51" s="46">
        <f t="shared" si="6"/>
        <v>0</v>
      </c>
      <c r="I51" s="56"/>
      <c r="J51" s="46">
        <f t="shared" si="7"/>
        <v>0</v>
      </c>
      <c r="K51" s="46">
        <f t="shared" si="8"/>
        <v>0</v>
      </c>
      <c r="N51" s="46">
        <v>2.92</v>
      </c>
    </row>
    <row r="52" spans="2:11" ht="15">
      <c r="B52" s="24"/>
      <c r="C52" s="25"/>
      <c r="D52" s="47"/>
      <c r="E52" s="47"/>
      <c r="F52" s="47"/>
      <c r="G52" s="47"/>
      <c r="H52" s="47"/>
      <c r="I52" s="48"/>
      <c r="J52" s="48" t="s">
        <v>21</v>
      </c>
      <c r="K52" s="26">
        <f>SUM(K22:K51)</f>
        <v>0</v>
      </c>
    </row>
    <row r="53" ht="12.75">
      <c r="J53" s="27"/>
    </row>
    <row r="54" spans="2:10" ht="14.25">
      <c r="B54" s="28"/>
      <c r="C54" s="29">
        <f>C7</f>
        <v>0</v>
      </c>
      <c r="J54" s="27"/>
    </row>
    <row r="55" spans="2:10" ht="14.25">
      <c r="B55" s="30" t="str">
        <f>IF(B54="","(cidade)","")</f>
        <v>(cidade)</v>
      </c>
      <c r="C55" s="31"/>
      <c r="J55" s="27"/>
    </row>
    <row r="56" ht="12.75">
      <c r="J56" s="27"/>
    </row>
    <row r="57" ht="12.75">
      <c r="J57" s="27"/>
    </row>
    <row r="58" spans="3:10" ht="13.5" thickBot="1">
      <c r="C58" s="32"/>
      <c r="G58" s="33"/>
      <c r="H58" s="33"/>
      <c r="I58" s="33"/>
      <c r="J58" s="34"/>
    </row>
    <row r="59" spans="2:10" ht="15">
      <c r="B59" s="17"/>
      <c r="C59" s="35" t="s">
        <v>22</v>
      </c>
      <c r="D59" s="17"/>
      <c r="E59" s="17"/>
      <c r="F59" s="17"/>
      <c r="G59" s="64" t="s">
        <v>23</v>
      </c>
      <c r="H59" s="64"/>
      <c r="I59" s="64"/>
      <c r="J59" s="64"/>
    </row>
    <row r="60" spans="2:10" ht="14.25">
      <c r="B60" s="36" t="s">
        <v>24</v>
      </c>
      <c r="C60" s="37"/>
      <c r="D60" s="17"/>
      <c r="F60" s="36" t="s">
        <v>24</v>
      </c>
      <c r="G60" s="72"/>
      <c r="H60" s="72"/>
      <c r="I60" s="72"/>
      <c r="J60" s="72"/>
    </row>
    <row r="61" spans="2:11" ht="14.25">
      <c r="B61" s="36" t="s">
        <v>25</v>
      </c>
      <c r="C61" s="37"/>
      <c r="D61" s="17"/>
      <c r="F61" s="36" t="s">
        <v>26</v>
      </c>
      <c r="G61" s="72"/>
      <c r="H61" s="72"/>
      <c r="I61" s="72"/>
      <c r="J61" s="72"/>
      <c r="K61" s="1" t="str">
        <f>IF(G61="","(Ex,: Engenheiro Civil)","")</f>
        <v>(Ex,: Engenheiro Civil)</v>
      </c>
    </row>
    <row r="62" spans="2:11" ht="14.25">
      <c r="B62" s="36" t="s">
        <v>27</v>
      </c>
      <c r="C62" s="38"/>
      <c r="D62" s="17"/>
      <c r="F62" s="36" t="s">
        <v>28</v>
      </c>
      <c r="G62" s="72"/>
      <c r="H62" s="72"/>
      <c r="I62" s="72"/>
      <c r="J62" s="72"/>
      <c r="K62" s="1" t="str">
        <f>IF(G62="","(Ex: 100015-3)","")</f>
        <v>(Ex: 100015-3)</v>
      </c>
    </row>
    <row r="64" ht="12.75">
      <c r="M64" s="1"/>
    </row>
    <row r="65" ht="12.75">
      <c r="M65" s="1"/>
    </row>
    <row r="66" ht="12.75">
      <c r="M66" s="1"/>
    </row>
    <row r="67" ht="12.75">
      <c r="M67" s="1"/>
    </row>
    <row r="68" ht="12.75">
      <c r="M68" s="1"/>
    </row>
    <row r="69" ht="12.75">
      <c r="M69" s="1"/>
    </row>
    <row r="70" ht="12.75">
      <c r="M70" s="1"/>
    </row>
    <row r="71" ht="12.75">
      <c r="M71" s="1"/>
    </row>
    <row r="72" ht="12.75">
      <c r="M72" s="1"/>
    </row>
    <row r="73" ht="12.75">
      <c r="M73" s="1"/>
    </row>
    <row r="74" ht="12.75">
      <c r="M74" s="1"/>
    </row>
    <row r="75" ht="12.75">
      <c r="M75" s="1"/>
    </row>
    <row r="76" ht="12.75">
      <c r="M76" s="1"/>
    </row>
    <row r="77" ht="12.75">
      <c r="M77" s="1"/>
    </row>
    <row r="78" ht="12.75">
      <c r="M78" s="1"/>
    </row>
    <row r="79" ht="12.75">
      <c r="M79" s="1"/>
    </row>
    <row r="80" ht="12.75">
      <c r="M80" s="1"/>
    </row>
    <row r="81" ht="12.75">
      <c r="M81" s="1"/>
    </row>
    <row r="82" ht="12.75">
      <c r="M82" s="1"/>
    </row>
    <row r="83" ht="12.75">
      <c r="M83" s="1"/>
    </row>
  </sheetData>
  <sheetProtection formatColumns="0" formatRows="0"/>
  <mergeCells count="25">
    <mergeCell ref="B17:K17"/>
    <mergeCell ref="B18:K18"/>
    <mergeCell ref="B20:B21"/>
    <mergeCell ref="D20:D21"/>
    <mergeCell ref="I20:I21"/>
    <mergeCell ref="J20:J21"/>
    <mergeCell ref="C20:C21"/>
    <mergeCell ref="E20:E21"/>
    <mergeCell ref="G61:J61"/>
    <mergeCell ref="K20:K21"/>
    <mergeCell ref="G62:J62"/>
    <mergeCell ref="N20:N21"/>
    <mergeCell ref="F20:H20"/>
    <mergeCell ref="G59:J59"/>
    <mergeCell ref="G60:J60"/>
    <mergeCell ref="B15:C15"/>
    <mergeCell ref="B1:K1"/>
    <mergeCell ref="B10:K10"/>
    <mergeCell ref="B12:C12"/>
    <mergeCell ref="D12:H12"/>
    <mergeCell ref="I12:K12"/>
    <mergeCell ref="B13:C13"/>
    <mergeCell ref="D13:H13"/>
    <mergeCell ref="I13:K13"/>
    <mergeCell ref="E15:K15"/>
  </mergeCells>
  <conditionalFormatting sqref="C4">
    <cfRule type="expression" priority="555" dxfId="23" stopIfTrue="1">
      <formula>C4=""</formula>
    </cfRule>
    <cfRule type="expression" priority="556" dxfId="23" stopIfTrue="1">
      <formula>""</formula>
    </cfRule>
  </conditionalFormatting>
  <conditionalFormatting sqref="C5">
    <cfRule type="expression" priority="557" dxfId="23" stopIfTrue="1">
      <formula>C5=""</formula>
    </cfRule>
  </conditionalFormatting>
  <conditionalFormatting sqref="C6">
    <cfRule type="expression" priority="558" dxfId="23" stopIfTrue="1">
      <formula>C6=""</formula>
    </cfRule>
  </conditionalFormatting>
  <conditionalFormatting sqref="C7">
    <cfRule type="expression" priority="559" dxfId="23" stopIfTrue="1">
      <formula>C7=""</formula>
    </cfRule>
  </conditionalFormatting>
  <conditionalFormatting sqref="H6">
    <cfRule type="expression" priority="560" dxfId="23" stopIfTrue="1">
      <formula>H6=""</formula>
    </cfRule>
  </conditionalFormatting>
  <conditionalFormatting sqref="H5">
    <cfRule type="expression" priority="561" dxfId="23" stopIfTrue="1">
      <formula>H5=""</formula>
    </cfRule>
  </conditionalFormatting>
  <conditionalFormatting sqref="D15">
    <cfRule type="expression" priority="562" dxfId="23" stopIfTrue="1">
      <formula>$D$15=""</formula>
    </cfRule>
  </conditionalFormatting>
  <conditionalFormatting sqref="C60">
    <cfRule type="expression" priority="565" dxfId="23" stopIfTrue="1">
      <formula>C60=""</formula>
    </cfRule>
  </conditionalFormatting>
  <conditionalFormatting sqref="C61">
    <cfRule type="expression" priority="566" dxfId="23" stopIfTrue="1">
      <formula>C61=""</formula>
    </cfRule>
  </conditionalFormatting>
  <conditionalFormatting sqref="G61">
    <cfRule type="expression" priority="567" dxfId="23" stopIfTrue="1">
      <formula>G61=""</formula>
    </cfRule>
  </conditionalFormatting>
  <conditionalFormatting sqref="B54">
    <cfRule type="expression" priority="568" dxfId="23" stopIfTrue="1">
      <formula>$B$54=""</formula>
    </cfRule>
  </conditionalFormatting>
  <conditionalFormatting sqref="G60">
    <cfRule type="expression" priority="569" dxfId="23" stopIfTrue="1">
      <formula>G60=""</formula>
    </cfRule>
  </conditionalFormatting>
  <conditionalFormatting sqref="G62">
    <cfRule type="expression" priority="570" dxfId="23" stopIfTrue="1">
      <formula>G62=""</formula>
    </cfRule>
  </conditionalFormatting>
  <conditionalFormatting sqref="C62">
    <cfRule type="expression" priority="571" dxfId="23" stopIfTrue="1">
      <formula>$C$62=""</formula>
    </cfRule>
  </conditionalFormatting>
  <conditionalFormatting sqref="E15:G15">
    <cfRule type="containsText" priority="553" dxfId="1" operator="containsText" stopIfTrue="1" text="(INFORMAR AQUI O PRAZO POR EXTENSO) dias">
      <formula>NOT(ISERROR(SEARCH("(INFORMAR AQUI O PRAZO POR EXTENSO) dias",E15)))</formula>
    </cfRule>
  </conditionalFormatting>
  <conditionalFormatting sqref="I13:K13">
    <cfRule type="containsText" priority="552" dxfId="1" operator="containsText" stopIfTrue="1" text="(INFORMAR AQUI O VALOR POR EXTENSO)">
      <formula>NOT(ISERROR(SEARCH("(INFORMAR AQUI O VALOR POR EXTENSO)",I13)))</formula>
    </cfRule>
  </conditionalFormatting>
  <conditionalFormatting sqref="J46:J49 J51">
    <cfRule type="expression" priority="161" dxfId="0">
      <formula>J46&gt;N46</formula>
    </cfRule>
  </conditionalFormatting>
  <conditionalFormatting sqref="G46:G49 G51">
    <cfRule type="expression" priority="19" dxfId="1" stopIfTrue="1">
      <formula>G46=""</formula>
    </cfRule>
  </conditionalFormatting>
  <conditionalFormatting sqref="I46:I49 I51">
    <cfRule type="expression" priority="18" dxfId="1" stopIfTrue="1">
      <formula>I46=""</formula>
    </cfRule>
  </conditionalFormatting>
  <conditionalFormatting sqref="F46:F49 F51">
    <cfRule type="expression" priority="17" dxfId="1" stopIfTrue="1">
      <formula>F46=""</formula>
    </cfRule>
  </conditionalFormatting>
  <conditionalFormatting sqref="F46:F49 F51">
    <cfRule type="expression" priority="20" dxfId="1" stopIfTrue="1">
      <formula>F46=""</formula>
    </cfRule>
  </conditionalFormatting>
  <conditionalFormatting sqref="G46:G49 G51">
    <cfRule type="expression" priority="16" dxfId="1" stopIfTrue="1">
      <formula>G46=""</formula>
    </cfRule>
  </conditionalFormatting>
  <conditionalFormatting sqref="I46:I49 I51">
    <cfRule type="expression" priority="15" dxfId="1" stopIfTrue="1">
      <formula>I46=""</formula>
    </cfRule>
  </conditionalFormatting>
  <conditionalFormatting sqref="G29:G30 G32 G34:G44">
    <cfRule type="expression" priority="12" dxfId="1" stopIfTrue="1">
      <formula>G29=""</formula>
    </cfRule>
  </conditionalFormatting>
  <conditionalFormatting sqref="I29:I30 I32 I34:I44">
    <cfRule type="expression" priority="11" dxfId="1" stopIfTrue="1">
      <formula>I29=""</formula>
    </cfRule>
  </conditionalFormatting>
  <conditionalFormatting sqref="F29:F30 F32 F34:F44">
    <cfRule type="expression" priority="10" dxfId="1" stopIfTrue="1">
      <formula>F29=""</formula>
    </cfRule>
  </conditionalFormatting>
  <conditionalFormatting sqref="F29:F30 F32 F34:F44">
    <cfRule type="expression" priority="13" dxfId="1" stopIfTrue="1">
      <formula>F29=""</formula>
    </cfRule>
  </conditionalFormatting>
  <conditionalFormatting sqref="G29:G30 G32 G34:G44">
    <cfRule type="expression" priority="9" dxfId="1" stopIfTrue="1">
      <formula>G29=""</formula>
    </cfRule>
  </conditionalFormatting>
  <conditionalFormatting sqref="I29:I30 I32 I34:I44">
    <cfRule type="expression" priority="8" dxfId="1" stopIfTrue="1">
      <formula>I29=""</formula>
    </cfRule>
  </conditionalFormatting>
  <conditionalFormatting sqref="J29:J30 J32 J34:J44">
    <cfRule type="expression" priority="14" dxfId="0">
      <formula>J29&gt;N29</formula>
    </cfRule>
  </conditionalFormatting>
  <conditionalFormatting sqref="G23:G27">
    <cfRule type="expression" priority="5" dxfId="1" stopIfTrue="1">
      <formula>G23=""</formula>
    </cfRule>
  </conditionalFormatting>
  <conditionalFormatting sqref="I23:I27">
    <cfRule type="expression" priority="4" dxfId="1" stopIfTrue="1">
      <formula>I23=""</formula>
    </cfRule>
  </conditionalFormatting>
  <conditionalFormatting sqref="F23:F27">
    <cfRule type="expression" priority="3" dxfId="1" stopIfTrue="1">
      <formula>F23=""</formula>
    </cfRule>
  </conditionalFormatting>
  <conditionalFormatting sqref="F23:F27">
    <cfRule type="expression" priority="6" dxfId="1" stopIfTrue="1">
      <formula>F23=""</formula>
    </cfRule>
  </conditionalFormatting>
  <conditionalFormatting sqref="G23:G27">
    <cfRule type="expression" priority="2" dxfId="1" stopIfTrue="1">
      <formula>G23=""</formula>
    </cfRule>
  </conditionalFormatting>
  <conditionalFormatting sqref="I23:I27">
    <cfRule type="expression" priority="1" dxfId="1" stopIfTrue="1">
      <formula>I23=""</formula>
    </cfRule>
  </conditionalFormatting>
  <conditionalFormatting sqref="J23:J27">
    <cfRule type="expression" priority="7" dxfId="0">
      <formula>J23&gt;N23</formula>
    </cfRule>
  </conditionalFormatting>
  <dataValidations count="1">
    <dataValidation type="whole" allowBlank="1" showInputMessage="1" showErrorMessage="1" sqref="D15">
      <formula1>1</formula1>
      <formula2>9999999999999990000</formula2>
    </dataValidation>
  </dataValidations>
  <printOptions/>
  <pageMargins left="0.25" right="0.25" top="0.75" bottom="0.75" header="0.5118055555555555" footer="0.3"/>
  <pageSetup fitToHeight="0" fitToWidth="1" horizontalDpi="300" verticalDpi="300" orientation="portrait" paperSize="9" scale="53" r:id="rId1"/>
  <headerFooter alignWithMargins="0">
    <oddFooter>&amp;RPágina 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4:B32"/>
  <sheetViews>
    <sheetView zoomScalePageLayoutView="0" workbookViewId="0" topLeftCell="A1">
      <selection activeCell="I26" sqref="I26"/>
    </sheetView>
  </sheetViews>
  <sheetFormatPr defaultColWidth="9.140625" defaultRowHeight="12.75"/>
  <cols>
    <col min="2" max="3" width="10.57421875" style="60" bestFit="1" customWidth="1"/>
  </cols>
  <sheetData>
    <row r="4" ht="12.75">
      <c r="B4" s="61"/>
    </row>
    <row r="5" ht="12.75">
      <c r="B5" s="61"/>
    </row>
    <row r="6" ht="12.75">
      <c r="B6" s="61"/>
    </row>
    <row r="7" ht="12.75">
      <c r="B7" s="61"/>
    </row>
    <row r="8" ht="12.75">
      <c r="B8" s="61"/>
    </row>
    <row r="9" ht="12.75">
      <c r="B9" s="61"/>
    </row>
    <row r="10" ht="12.75">
      <c r="B10" s="61"/>
    </row>
    <row r="11" ht="12.75">
      <c r="B11" s="61"/>
    </row>
    <row r="12" ht="12.75">
      <c r="B12" s="61"/>
    </row>
    <row r="13" ht="12.75">
      <c r="B13" s="61"/>
    </row>
    <row r="14" ht="12.75">
      <c r="B14" s="61"/>
    </row>
    <row r="15" ht="12.75">
      <c r="B15" s="61"/>
    </row>
    <row r="16" ht="12.75">
      <c r="B16" s="61"/>
    </row>
    <row r="17" ht="12.75">
      <c r="B17" s="61"/>
    </row>
    <row r="18" ht="12.75">
      <c r="B18" s="61"/>
    </row>
    <row r="19" ht="12.75">
      <c r="B19" s="61"/>
    </row>
    <row r="20" ht="12.75">
      <c r="B20" s="61"/>
    </row>
    <row r="21" ht="12.75">
      <c r="B21" s="61"/>
    </row>
    <row r="22" ht="12.75">
      <c r="B22" s="61"/>
    </row>
    <row r="23" ht="12.75">
      <c r="B23" s="61"/>
    </row>
    <row r="24" ht="12.75">
      <c r="B24" s="61"/>
    </row>
    <row r="25" ht="12.75">
      <c r="B25" s="61"/>
    </row>
    <row r="26" ht="12.75">
      <c r="B26" s="61"/>
    </row>
    <row r="27" ht="12.75">
      <c r="B27" s="61"/>
    </row>
    <row r="28" ht="12.75">
      <c r="B28" s="61"/>
    </row>
    <row r="29" ht="12.75">
      <c r="B29" s="61"/>
    </row>
    <row r="30" ht="12.75">
      <c r="B30" s="61"/>
    </row>
    <row r="31" ht="12.75">
      <c r="B31" s="61"/>
    </row>
    <row r="32" ht="12.75">
      <c r="B32" s="61"/>
    </row>
    <row r="34" ht="15.75" customHeight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Glederson Henrique Grein</dc:creator>
  <cp:keywords/>
  <dc:description/>
  <cp:lastModifiedBy>Silvia Mello Alves</cp:lastModifiedBy>
  <cp:lastPrinted>2018-03-07T14:17:45Z</cp:lastPrinted>
  <dcterms:created xsi:type="dcterms:W3CDTF">2018-03-07T14:23:23Z</dcterms:created>
  <dcterms:modified xsi:type="dcterms:W3CDTF">2019-08-06T11:24:43Z</dcterms:modified>
  <cp:category/>
  <cp:version/>
  <cp:contentType/>
  <cp:contentStatus/>
</cp:coreProperties>
</file>