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'ModeloPlanilhaObras'!$A$1:$L$49</definedName>
  </definedNames>
  <calcPr fullCalcOnLoad="1"/>
</workbook>
</file>

<file path=xl/sharedStrings.xml><?xml version="1.0" encoding="utf-8"?>
<sst xmlns="http://schemas.openxmlformats.org/spreadsheetml/2006/main" count="76" uniqueCount="69">
  <si>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</si>
  <si>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</si>
  <si>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</si>
  <si>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</si>
  <si>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</si>
  <si>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</si>
  <si>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</si>
  <si>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</si>
  <si>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</si>
  <si>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</si>
  <si>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</si>
  <si>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</si>
  <si>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</si>
  <si>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</si>
  <si>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</si>
  <si>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</si>
  <si>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</si>
  <si>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</si>
  <si>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</si>
  <si>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</si>
  <si>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</si>
  <si>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</si>
  <si>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</si>
  <si>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</si>
  <si>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</si>
  <si>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</si>
  <si>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</si>
  <si>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</si>
  <si>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</si>
  <si>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</si>
  <si>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</si>
  <si>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</si>
  <si>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</si>
  <si>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</si>
  <si>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1.2</t>
  </si>
  <si>
    <t>M2</t>
  </si>
  <si>
    <t>2</t>
  </si>
  <si>
    <t>2.1</t>
  </si>
  <si>
    <t>PROPONENTE:</t>
  </si>
  <si>
    <t>TOMADA DE PREÇOS</t>
  </si>
  <si>
    <t>CARGA MANUAL DE ENTULHO EM CAMINHAO BASCULANTE 6 M3</t>
  </si>
  <si>
    <t>M3</t>
  </si>
  <si>
    <t>PLACA DE OBRA EM CHAPA DE ACO GALVANIZADO</t>
  </si>
  <si>
    <t>3</t>
  </si>
  <si>
    <t>3.1</t>
  </si>
  <si>
    <t>4</t>
  </si>
  <si>
    <t>4.1</t>
  </si>
  <si>
    <t>ADMINISTRAÇÃO LOCAL</t>
  </si>
  <si>
    <t>H</t>
  </si>
  <si>
    <t>Canteiro de Obras</t>
  </si>
  <si>
    <t>PARACICLO DE ESTRUTURA TUBULAR 2" (50MM) COMPRIMENTO 1,80M ALTURA 0,70M, FIXADO EM CHAPAS COM PARAFUSOS TIPO PARABOLT, CONJUNTO EM ACO GALVANIZADO A FOGO - FORNECIMENTO E INSTALACAO - COMPOSICAO SINAPI 73932/001U E 6391U</t>
  </si>
  <si>
    <t>PINTURA ELETROSTATICA COM TINTA EPOXI, UTILIZACO DE REVOLVER DE AR COMPRIMIDO, DUAS DEMAOS [PARACICLO] - COMPOSICAO SINAPI OUT 2016 - 79760U, 74145/1U</t>
  </si>
  <si>
    <t>LIMPEZA FINAL DA OBRA</t>
  </si>
  <si>
    <t>TRANSPORTE COM CAMINHÃO BASCULANTE DE 10 M3, EM VIA URBANA PAVIMENTADA , DMT ACIMA DE 30KM (UNIDADE: M3XKM). AF_04/2016</t>
  </si>
  <si>
    <t>M3XKM</t>
  </si>
  <si>
    <t>ENGENHEIRO CIVIL DE OBRA JUNIOR</t>
  </si>
  <si>
    <t>ENCARREGADO GERAL COM ENCARGOS COMPLEMENTARES</t>
  </si>
  <si>
    <t>Serviço Externo</t>
  </si>
  <si>
    <t>REMOCAO DE BLOKRET COM EMPILHAMENTO</t>
  </si>
  <si>
    <t>3.2</t>
  </si>
  <si>
    <t>PISO EM CONCRETO 20 MPA PREPARO MECANICO, ESPESSURA 7CM, INCLUSO JUNTA S DE DILATACAO EM MADEIRA</t>
  </si>
  <si>
    <t>3.3</t>
  </si>
  <si>
    <t>3.4</t>
  </si>
  <si>
    <t>3.5</t>
  </si>
  <si>
    <t>3.6</t>
  </si>
  <si>
    <t>DESCRIÇÃO DO LOTE</t>
  </si>
  <si>
    <t>VALOR TOTAL DO LOTE</t>
  </si>
  <si>
    <r>
      <rPr>
        <b/>
        <u val="single"/>
        <sz val="11"/>
        <rFont val="Arial"/>
        <family val="2"/>
      </rPr>
      <t>LOTE 01</t>
    </r>
    <r>
      <rPr>
        <b/>
        <sz val="11"/>
        <rFont val="Arial"/>
        <family val="2"/>
      </rPr>
      <t xml:space="preserve"> - Execução de Serviços de engenharia e arquitetura destinados a Confecção e Instalação de 19 paraciclos metálicos, em uma área aproximada 42,16 m² junto a Estação da Cidadania Central.</t>
    </r>
  </si>
  <si>
    <t>LOTE 01 - ESTAÇÃO DA CIDADANIA CENTRAL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</si>
</sst>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8" xfId="0" applyNumberFormat="1" applyFont="1" applyFill="1" applyBorder="1" applyAlignment="1" applyProtection="1">
      <alignment horizontal="center" vertical="center"/>
      <protection/>
    </xf>
    <xf numFmtId="0" fontId="4" fillId="38" borderId="28" xfId="0" applyNumberFormat="1" applyFont="1" applyFill="1" applyBorder="1" applyAlignment="1" applyProtection="1">
      <alignment vertical="center"/>
      <protection/>
    </xf>
    <xf numFmtId="0" fontId="0" fillId="38" borderId="0" xfId="0" applyNumberFormat="1" applyFont="1" applyFill="1" applyBorder="1" applyAlignment="1" applyProtection="1">
      <alignment vertical="center"/>
      <protection/>
    </xf>
    <xf numFmtId="0" fontId="4" fillId="39" borderId="23" xfId="0" applyNumberFormat="1" applyFont="1" applyFill="1" applyBorder="1" applyAlignment="1" applyProtection="1">
      <alignment horizontal="center" vertical="center"/>
      <protection/>
    </xf>
    <xf numFmtId="0" fontId="4" fillId="39" borderId="24" xfId="0" applyNumberFormat="1" applyFont="1" applyFill="1" applyBorder="1" applyAlignment="1" applyProtection="1">
      <alignment horizontal="center" vertical="center"/>
      <protection/>
    </xf>
    <xf numFmtId="0" fontId="4" fillId="39" borderId="25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69"/>
  <sheetViews>
    <sheetView tabSelected="1" view="pageBreakPreview" zoomScaleSheetLayoutView="100" zoomScalePageLayoutView="0" workbookViewId="0" topLeftCell="A1">
      <selection activeCell="B20" sqref="B20:K20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8" width="13.57421875" style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11.8515625" style="3" customWidth="1"/>
    <col min="14" max="14" width="32.8515625" style="3" hidden="1" customWidth="1"/>
    <col min="15" max="16384" width="9.140625" style="3" customWidth="1"/>
  </cols>
  <sheetData>
    <row r="1" spans="2:11" ht="15.7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39</v>
      </c>
      <c r="C3" s="42">
        <v>142018</v>
      </c>
      <c r="K3" s="9"/>
    </row>
    <row r="4" spans="2:11" ht="15.75">
      <c r="B4" s="8" t="s">
        <v>38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7" t="s">
        <v>6</v>
      </c>
      <c r="C10" s="77"/>
      <c r="D10" s="77"/>
      <c r="E10" s="77"/>
      <c r="F10" s="77"/>
      <c r="G10" s="77"/>
      <c r="H10" s="77"/>
      <c r="I10" s="77"/>
      <c r="J10" s="77"/>
      <c r="K10" s="77"/>
    </row>
    <row r="12" spans="2:11" ht="15">
      <c r="B12" s="73" t="s">
        <v>65</v>
      </c>
      <c r="C12" s="73"/>
      <c r="D12" s="71" t="s">
        <v>66</v>
      </c>
      <c r="E12" s="71"/>
      <c r="F12" s="71"/>
      <c r="G12" s="71"/>
      <c r="H12" s="71"/>
      <c r="I12" s="80" t="s">
        <v>7</v>
      </c>
      <c r="J12" s="80"/>
      <c r="K12" s="80"/>
    </row>
    <row r="13" spans="2:11" ht="103.5" customHeight="1">
      <c r="B13" s="81" t="s">
        <v>67</v>
      </c>
      <c r="C13" s="81"/>
      <c r="D13" s="82">
        <f>K38</f>
        <v>0</v>
      </c>
      <c r="E13" s="82"/>
      <c r="F13" s="82"/>
      <c r="G13" s="82"/>
      <c r="H13" s="82"/>
      <c r="I13" s="83" t="str">
        <f>_xlfn.IFERROR(IF(D13=0,"(INFORMAR AQUI O VALOR POR EXTENSO)",CONVERTERPARAEXTENSO(D13)),"(INFORMAR AQUI O VALOR POR EXTENSO)")</f>
        <v>(INFORMAR AQUI O VALOR POR EXTENSO)</v>
      </c>
      <c r="J13" s="83"/>
      <c r="K13" s="83"/>
    </row>
    <row r="15" spans="2:11" ht="15">
      <c r="B15" s="67" t="s">
        <v>8</v>
      </c>
      <c r="C15" s="67"/>
      <c r="D15" s="41"/>
      <c r="E15" s="68" t="str">
        <f>_xlfn.IFERROR(IF(D15="","(INFORMAR AQUI O PRAZO POR EXTENSO) dias","("&amp;EXTENSO(ROUND(D15,0))&amp;")"&amp;" dias"),"(INFORMAR AQUI O PRAZO POR EXTENSO) dias")</f>
        <v>(INFORMAR AQUI O PRAZO POR EXTENSO) dias</v>
      </c>
      <c r="F15" s="68"/>
      <c r="G15" s="68"/>
      <c r="H15" s="68"/>
      <c r="I15" s="68"/>
      <c r="J15" s="68"/>
      <c r="K15" s="68"/>
    </row>
    <row r="17" spans="2:11" ht="15">
      <c r="B17" s="69" t="s">
        <v>9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2:11" ht="33.75" customHeight="1">
      <c r="B18" s="70" t="s">
        <v>10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4" ht="15">
      <c r="A19" s="3"/>
      <c r="B19" s="57"/>
      <c r="C19" s="57"/>
      <c r="D19" s="57"/>
      <c r="E19" s="57"/>
      <c r="F19" s="58"/>
      <c r="G19" s="58"/>
      <c r="H19" s="59"/>
      <c r="I19" s="57"/>
      <c r="J19" s="60"/>
      <c r="K19" s="60"/>
      <c r="L19" s="3"/>
      <c r="N19" s="56"/>
    </row>
    <row r="20" spans="1:14" ht="15">
      <c r="A20" s="63"/>
      <c r="B20" s="64" t="s">
        <v>68</v>
      </c>
      <c r="C20" s="65"/>
      <c r="D20" s="65"/>
      <c r="E20" s="65"/>
      <c r="F20" s="65"/>
      <c r="G20" s="65"/>
      <c r="H20" s="65"/>
      <c r="I20" s="65"/>
      <c r="J20" s="65"/>
      <c r="K20" s="66"/>
      <c r="L20" s="63"/>
      <c r="N20" s="56"/>
    </row>
    <row r="21" spans="1:14" ht="15">
      <c r="A21" s="3"/>
      <c r="B21" s="57"/>
      <c r="C21" s="57"/>
      <c r="D21" s="57"/>
      <c r="E21" s="57"/>
      <c r="F21" s="61"/>
      <c r="G21" s="61"/>
      <c r="H21" s="62"/>
      <c r="I21" s="57"/>
      <c r="J21" s="60"/>
      <c r="K21" s="60"/>
      <c r="L21" s="3"/>
      <c r="N21" s="56"/>
    </row>
    <row r="22" spans="2:14" ht="15">
      <c r="B22" s="71" t="s">
        <v>11</v>
      </c>
      <c r="C22" s="71" t="s">
        <v>12</v>
      </c>
      <c r="D22" s="71" t="s">
        <v>13</v>
      </c>
      <c r="E22" s="78" t="s">
        <v>14</v>
      </c>
      <c r="F22" s="76" t="s">
        <v>15</v>
      </c>
      <c r="G22" s="76"/>
      <c r="H22" s="76"/>
      <c r="I22" s="72" t="s">
        <v>16</v>
      </c>
      <c r="J22" s="73" t="s">
        <v>17</v>
      </c>
      <c r="K22" s="73" t="s">
        <v>18</v>
      </c>
      <c r="N22" s="75" t="s">
        <v>19</v>
      </c>
    </row>
    <row r="23" spans="2:14" ht="15.75" customHeight="1">
      <c r="B23" s="71"/>
      <c r="C23" s="71"/>
      <c r="D23" s="71"/>
      <c r="E23" s="78"/>
      <c r="F23" s="43" t="s">
        <v>29</v>
      </c>
      <c r="G23" s="43" t="s">
        <v>30</v>
      </c>
      <c r="H23" s="44" t="s">
        <v>31</v>
      </c>
      <c r="I23" s="72"/>
      <c r="J23" s="73"/>
      <c r="K23" s="73"/>
      <c r="N23" s="75"/>
    </row>
    <row r="24" spans="2:14" ht="15">
      <c r="B24" s="45" t="s">
        <v>32</v>
      </c>
      <c r="C24" s="46" t="s">
        <v>47</v>
      </c>
      <c r="D24" s="47"/>
      <c r="E24" s="48"/>
      <c r="F24" s="48"/>
      <c r="G24" s="48"/>
      <c r="H24" s="48"/>
      <c r="I24" s="49"/>
      <c r="J24" s="48"/>
      <c r="K24" s="50"/>
      <c r="N24" s="23"/>
    </row>
    <row r="25" spans="2:14" ht="14.25">
      <c r="B25" s="51" t="s">
        <v>33</v>
      </c>
      <c r="C25" s="51" t="s">
        <v>55</v>
      </c>
      <c r="D25" s="52" t="s">
        <v>48</v>
      </c>
      <c r="E25" s="53">
        <v>5.5</v>
      </c>
      <c r="F25" s="54"/>
      <c r="G25" s="54"/>
      <c r="H25" s="53">
        <f aca="true" t="shared" si="0" ref="H25:H37">IF(E25&lt;&gt;"",ROUND(F25,2)+ROUND(G25,2),"")</f>
        <v>0</v>
      </c>
      <c r="I25" s="55"/>
      <c r="J25" s="53">
        <f aca="true" t="shared" si="1" ref="J25:J37">IF(E25&lt;&gt;"",ROUND(H25*(1+ROUND(I25,4)),2),"")</f>
        <v>0</v>
      </c>
      <c r="K25" s="53">
        <f aca="true" t="shared" si="2" ref="K25:K37">IF(E25&lt;&gt;"",ROUND(ROUND(J25,2)*ROUND(E25,2),2),"")</f>
        <v>0</v>
      </c>
      <c r="N25" s="23">
        <v>65.86</v>
      </c>
    </row>
    <row r="26" spans="2:14" ht="28.5">
      <c r="B26" s="51" t="s">
        <v>34</v>
      </c>
      <c r="C26" s="51" t="s">
        <v>56</v>
      </c>
      <c r="D26" s="52" t="s">
        <v>48</v>
      </c>
      <c r="E26" s="53">
        <v>12</v>
      </c>
      <c r="F26" s="54"/>
      <c r="G26" s="54"/>
      <c r="H26" s="53">
        <f t="shared" si="0"/>
        <v>0</v>
      </c>
      <c r="I26" s="55"/>
      <c r="J26" s="53">
        <f t="shared" si="1"/>
        <v>0</v>
      </c>
      <c r="K26" s="53">
        <f t="shared" si="2"/>
        <v>0</v>
      </c>
      <c r="N26" s="23">
        <v>40.68</v>
      </c>
    </row>
    <row r="27" spans="2:14" ht="15">
      <c r="B27" s="45" t="s">
        <v>36</v>
      </c>
      <c r="C27" s="46" t="s">
        <v>49</v>
      </c>
      <c r="D27" s="47"/>
      <c r="E27" s="48"/>
      <c r="F27" s="48"/>
      <c r="G27" s="48"/>
      <c r="H27" s="48">
        <f t="shared" si="0"/>
      </c>
      <c r="I27" s="49"/>
      <c r="J27" s="48">
        <f t="shared" si="1"/>
      </c>
      <c r="K27" s="50">
        <f t="shared" si="2"/>
      </c>
      <c r="N27" s="23"/>
    </row>
    <row r="28" spans="2:14" ht="14.25">
      <c r="B28" s="51" t="s">
        <v>37</v>
      </c>
      <c r="C28" s="51" t="s">
        <v>42</v>
      </c>
      <c r="D28" s="52" t="s">
        <v>35</v>
      </c>
      <c r="E28" s="53">
        <v>2.5</v>
      </c>
      <c r="F28" s="54"/>
      <c r="G28" s="54"/>
      <c r="H28" s="53">
        <f t="shared" si="0"/>
        <v>0</v>
      </c>
      <c r="I28" s="55"/>
      <c r="J28" s="53">
        <f t="shared" si="1"/>
        <v>0</v>
      </c>
      <c r="K28" s="53">
        <f t="shared" si="2"/>
        <v>0</v>
      </c>
      <c r="N28" s="23">
        <v>417.63</v>
      </c>
    </row>
    <row r="29" spans="2:14" ht="15">
      <c r="B29" s="45" t="s">
        <v>43</v>
      </c>
      <c r="C29" s="46" t="s">
        <v>57</v>
      </c>
      <c r="D29" s="47"/>
      <c r="E29" s="48"/>
      <c r="F29" s="48"/>
      <c r="G29" s="48"/>
      <c r="H29" s="48">
        <f t="shared" si="0"/>
      </c>
      <c r="I29" s="49"/>
      <c r="J29" s="48">
        <f t="shared" si="1"/>
      </c>
      <c r="K29" s="50">
        <f t="shared" si="2"/>
      </c>
      <c r="N29" s="23"/>
    </row>
    <row r="30" spans="2:14" ht="14.25">
      <c r="B30" s="51" t="s">
        <v>44</v>
      </c>
      <c r="C30" s="51" t="s">
        <v>58</v>
      </c>
      <c r="D30" s="52" t="s">
        <v>35</v>
      </c>
      <c r="E30" s="53">
        <v>42.16</v>
      </c>
      <c r="F30" s="54"/>
      <c r="G30" s="54"/>
      <c r="H30" s="53">
        <f t="shared" si="0"/>
        <v>0</v>
      </c>
      <c r="I30" s="55"/>
      <c r="J30" s="53">
        <f t="shared" si="1"/>
        <v>0</v>
      </c>
      <c r="K30" s="53">
        <f t="shared" si="2"/>
        <v>0</v>
      </c>
      <c r="N30" s="23">
        <v>16.07</v>
      </c>
    </row>
    <row r="31" spans="2:14" ht="42.75">
      <c r="B31" s="51" t="s">
        <v>59</v>
      </c>
      <c r="C31" s="51" t="s">
        <v>60</v>
      </c>
      <c r="D31" s="52" t="s">
        <v>35</v>
      </c>
      <c r="E31" s="53">
        <v>42.16</v>
      </c>
      <c r="F31" s="54"/>
      <c r="G31" s="54"/>
      <c r="H31" s="53">
        <f t="shared" si="0"/>
        <v>0</v>
      </c>
      <c r="I31" s="55"/>
      <c r="J31" s="53">
        <f t="shared" si="1"/>
        <v>0</v>
      </c>
      <c r="K31" s="53">
        <f t="shared" si="2"/>
        <v>0</v>
      </c>
      <c r="N31" s="23">
        <v>58.23</v>
      </c>
    </row>
    <row r="32" spans="2:14" ht="28.5">
      <c r="B32" s="51" t="s">
        <v>61</v>
      </c>
      <c r="C32" s="51" t="s">
        <v>40</v>
      </c>
      <c r="D32" s="52" t="s">
        <v>41</v>
      </c>
      <c r="E32" s="53">
        <v>5.9</v>
      </c>
      <c r="F32" s="54"/>
      <c r="G32" s="54"/>
      <c r="H32" s="53">
        <f t="shared" si="0"/>
        <v>0</v>
      </c>
      <c r="I32" s="55"/>
      <c r="J32" s="53">
        <f t="shared" si="1"/>
        <v>0</v>
      </c>
      <c r="K32" s="53">
        <f t="shared" si="2"/>
        <v>0</v>
      </c>
      <c r="N32" s="23">
        <v>26.44</v>
      </c>
    </row>
    <row r="33" spans="2:14" ht="42.75">
      <c r="B33" s="51" t="s">
        <v>62</v>
      </c>
      <c r="C33" s="51" t="s">
        <v>53</v>
      </c>
      <c r="D33" s="52" t="s">
        <v>54</v>
      </c>
      <c r="E33" s="53">
        <v>59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0.9</v>
      </c>
    </row>
    <row r="34" spans="2:14" ht="85.5">
      <c r="B34" s="51" t="s">
        <v>63</v>
      </c>
      <c r="C34" s="51" t="s">
        <v>50</v>
      </c>
      <c r="D34" s="52" t="s">
        <v>20</v>
      </c>
      <c r="E34" s="53">
        <v>19</v>
      </c>
      <c r="F34" s="54"/>
      <c r="G34" s="54"/>
      <c r="H34" s="53">
        <f t="shared" si="0"/>
        <v>0</v>
      </c>
      <c r="I34" s="55"/>
      <c r="J34" s="53">
        <f t="shared" si="1"/>
        <v>0</v>
      </c>
      <c r="K34" s="53">
        <f t="shared" si="2"/>
        <v>0</v>
      </c>
      <c r="N34" s="23">
        <v>622.61</v>
      </c>
    </row>
    <row r="35" spans="2:14" ht="57">
      <c r="B35" s="51" t="s">
        <v>64</v>
      </c>
      <c r="C35" s="51" t="s">
        <v>51</v>
      </c>
      <c r="D35" s="52" t="s">
        <v>35</v>
      </c>
      <c r="E35" s="53">
        <v>50.16</v>
      </c>
      <c r="F35" s="54"/>
      <c r="G35" s="54"/>
      <c r="H35" s="53">
        <f t="shared" si="0"/>
        <v>0</v>
      </c>
      <c r="I35" s="55"/>
      <c r="J35" s="53">
        <f t="shared" si="1"/>
        <v>0</v>
      </c>
      <c r="K35" s="53">
        <f t="shared" si="2"/>
        <v>0</v>
      </c>
      <c r="N35" s="23">
        <v>50.31</v>
      </c>
    </row>
    <row r="36" spans="2:14" ht="15">
      <c r="B36" s="45" t="s">
        <v>45</v>
      </c>
      <c r="C36" s="46" t="s">
        <v>52</v>
      </c>
      <c r="D36" s="47"/>
      <c r="E36" s="48"/>
      <c r="F36" s="48"/>
      <c r="G36" s="48"/>
      <c r="H36" s="48">
        <f t="shared" si="0"/>
      </c>
      <c r="I36" s="49"/>
      <c r="J36" s="48">
        <f t="shared" si="1"/>
      </c>
      <c r="K36" s="50">
        <f t="shared" si="2"/>
      </c>
      <c r="N36" s="23"/>
    </row>
    <row r="37" spans="2:14" ht="14.25">
      <c r="B37" s="51" t="s">
        <v>46</v>
      </c>
      <c r="C37" s="51" t="s">
        <v>52</v>
      </c>
      <c r="D37" s="52" t="s">
        <v>35</v>
      </c>
      <c r="E37" s="53">
        <v>42.16</v>
      </c>
      <c r="F37" s="54"/>
      <c r="G37" s="54"/>
      <c r="H37" s="53">
        <f t="shared" si="0"/>
        <v>0</v>
      </c>
      <c r="I37" s="55"/>
      <c r="J37" s="53">
        <f t="shared" si="1"/>
        <v>0</v>
      </c>
      <c r="K37" s="53">
        <f t="shared" si="2"/>
        <v>0</v>
      </c>
      <c r="N37" s="23">
        <v>3.01</v>
      </c>
    </row>
    <row r="38" spans="2:11" ht="15">
      <c r="B38" s="24"/>
      <c r="C38" s="25"/>
      <c r="D38" s="25"/>
      <c r="E38" s="25"/>
      <c r="F38" s="25"/>
      <c r="G38" s="25"/>
      <c r="H38" s="25"/>
      <c r="I38" s="26"/>
      <c r="J38" s="27" t="s">
        <v>21</v>
      </c>
      <c r="K38" s="28">
        <f>SUM(K24:K37)</f>
        <v>0</v>
      </c>
    </row>
    <row r="39" ht="12.75">
      <c r="J39" s="29"/>
    </row>
    <row r="40" spans="2:10" ht="14.25">
      <c r="B40" s="30"/>
      <c r="C40" s="31">
        <f>C7</f>
        <v>0</v>
      </c>
      <c r="J40" s="29"/>
    </row>
    <row r="41" spans="2:10" ht="14.25">
      <c r="B41" s="32" t="str">
        <f>IF(B40="","(cidade)","")</f>
        <v>(cidade)</v>
      </c>
      <c r="C41" s="33"/>
      <c r="J41" s="29"/>
    </row>
    <row r="42" ht="12.75">
      <c r="J42" s="29"/>
    </row>
    <row r="43" ht="12.75">
      <c r="J43" s="29"/>
    </row>
    <row r="44" spans="3:10" ht="13.5" thickBot="1">
      <c r="C44" s="34"/>
      <c r="G44" s="35"/>
      <c r="H44" s="35"/>
      <c r="I44" s="35"/>
      <c r="J44" s="36"/>
    </row>
    <row r="45" spans="2:10" ht="15">
      <c r="B45" s="17"/>
      <c r="C45" s="37" t="s">
        <v>22</v>
      </c>
      <c r="D45" s="17"/>
      <c r="E45" s="17"/>
      <c r="F45" s="17"/>
      <c r="G45" s="77" t="s">
        <v>23</v>
      </c>
      <c r="H45" s="77"/>
      <c r="I45" s="77"/>
      <c r="J45" s="77"/>
    </row>
    <row r="46" spans="2:10" ht="14.25">
      <c r="B46" s="38" t="s">
        <v>24</v>
      </c>
      <c r="C46" s="39"/>
      <c r="D46" s="17"/>
      <c r="F46" s="38" t="s">
        <v>24</v>
      </c>
      <c r="G46" s="74"/>
      <c r="H46" s="74"/>
      <c r="I46" s="74"/>
      <c r="J46" s="74"/>
    </row>
    <row r="47" spans="2:11" ht="14.25">
      <c r="B47" s="38" t="s">
        <v>25</v>
      </c>
      <c r="C47" s="39"/>
      <c r="D47" s="17"/>
      <c r="F47" s="38" t="s">
        <v>26</v>
      </c>
      <c r="G47" s="74"/>
      <c r="H47" s="74"/>
      <c r="I47" s="74"/>
      <c r="J47" s="74"/>
      <c r="K47" s="1" t="str">
        <f>IF(G47="","(Ex,: Engenheiro Civil)","")</f>
        <v>(Ex,: Engenheiro Civil)</v>
      </c>
    </row>
    <row r="48" spans="2:11" ht="14.25">
      <c r="B48" s="38" t="s">
        <v>27</v>
      </c>
      <c r="C48" s="40"/>
      <c r="D48" s="17"/>
      <c r="F48" s="38" t="s">
        <v>28</v>
      </c>
      <c r="G48" s="74"/>
      <c r="H48" s="74"/>
      <c r="I48" s="74"/>
      <c r="J48" s="74"/>
      <c r="K48" s="1" t="str">
        <f>IF(G48="","(Ex: 100015-3)","")</f>
        <v>(Ex: 100015-3)</v>
      </c>
    </row>
    <row r="50" ht="12.75">
      <c r="M50" s="1"/>
    </row>
    <row r="51" ht="12.75">
      <c r="M51" s="1"/>
    </row>
    <row r="52" ht="12.75">
      <c r="M52" s="1"/>
    </row>
    <row r="53" ht="12.75">
      <c r="M53" s="1"/>
    </row>
    <row r="54" ht="12.75">
      <c r="M54" s="1"/>
    </row>
    <row r="55" ht="12.75"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</sheetData>
  <sheetProtection sheet="1" formatColumns="0" formatRows="0"/>
  <mergeCells count="26">
    <mergeCell ref="E22:E23"/>
    <mergeCell ref="B1:K1"/>
    <mergeCell ref="B10:K10"/>
    <mergeCell ref="B12:C12"/>
    <mergeCell ref="D12:H12"/>
    <mergeCell ref="I12:K12"/>
    <mergeCell ref="B13:C13"/>
    <mergeCell ref="D13:H13"/>
    <mergeCell ref="I13:K13"/>
    <mergeCell ref="G47:J47"/>
    <mergeCell ref="K22:K23"/>
    <mergeCell ref="G48:J48"/>
    <mergeCell ref="N22:N23"/>
    <mergeCell ref="F22:H22"/>
    <mergeCell ref="G45:J45"/>
    <mergeCell ref="G46:J46"/>
    <mergeCell ref="B20:K20"/>
    <mergeCell ref="B15:C15"/>
    <mergeCell ref="E15:K15"/>
    <mergeCell ref="B17:K17"/>
    <mergeCell ref="B18:K18"/>
    <mergeCell ref="B22:B23"/>
    <mergeCell ref="D22:D23"/>
    <mergeCell ref="I22:I23"/>
    <mergeCell ref="J22:J23"/>
    <mergeCell ref="C22:C23"/>
  </mergeCells>
  <conditionalFormatting sqref="C4">
    <cfRule type="expression" priority="107" dxfId="26" stopIfTrue="1">
      <formula>C4=""</formula>
    </cfRule>
    <cfRule type="expression" priority="108" dxfId="26" stopIfTrue="1">
      <formula>""</formula>
    </cfRule>
  </conditionalFormatting>
  <conditionalFormatting sqref="C5">
    <cfRule type="expression" priority="109" dxfId="26" stopIfTrue="1">
      <formula>C5=""</formula>
    </cfRule>
  </conditionalFormatting>
  <conditionalFormatting sqref="C6">
    <cfRule type="expression" priority="110" dxfId="26" stopIfTrue="1">
      <formula>C6=""</formula>
    </cfRule>
  </conditionalFormatting>
  <conditionalFormatting sqref="C7">
    <cfRule type="expression" priority="111" dxfId="26" stopIfTrue="1">
      <formula>C7=""</formula>
    </cfRule>
  </conditionalFormatting>
  <conditionalFormatting sqref="H6">
    <cfRule type="expression" priority="112" dxfId="26" stopIfTrue="1">
      <formula>H6=""</formula>
    </cfRule>
  </conditionalFormatting>
  <conditionalFormatting sqref="H5">
    <cfRule type="expression" priority="113" dxfId="26" stopIfTrue="1">
      <formula>H5=""</formula>
    </cfRule>
  </conditionalFormatting>
  <conditionalFormatting sqref="D15">
    <cfRule type="expression" priority="114" dxfId="26" stopIfTrue="1">
      <formula>$D$15=""</formula>
    </cfRule>
  </conditionalFormatting>
  <conditionalFormatting sqref="C46">
    <cfRule type="expression" priority="117" dxfId="26" stopIfTrue="1">
      <formula>C46=""</formula>
    </cfRule>
  </conditionalFormatting>
  <conditionalFormatting sqref="C47">
    <cfRule type="expression" priority="118" dxfId="26" stopIfTrue="1">
      <formula>C47=""</formula>
    </cfRule>
  </conditionalFormatting>
  <conditionalFormatting sqref="G47">
    <cfRule type="expression" priority="119" dxfId="26" stopIfTrue="1">
      <formula>G47=""</formula>
    </cfRule>
  </conditionalFormatting>
  <conditionalFormatting sqref="B40">
    <cfRule type="expression" priority="120" dxfId="26" stopIfTrue="1">
      <formula>$B$40=""</formula>
    </cfRule>
  </conditionalFormatting>
  <conditionalFormatting sqref="G46">
    <cfRule type="expression" priority="121" dxfId="26" stopIfTrue="1">
      <formula>G46=""</formula>
    </cfRule>
  </conditionalFormatting>
  <conditionalFormatting sqref="G48">
    <cfRule type="expression" priority="122" dxfId="26" stopIfTrue="1">
      <formula>G48=""</formula>
    </cfRule>
  </conditionalFormatting>
  <conditionalFormatting sqref="C48">
    <cfRule type="expression" priority="123" dxfId="26" stopIfTrue="1">
      <formula>$C$48=""</formula>
    </cfRule>
  </conditionalFormatting>
  <conditionalFormatting sqref="E15:G15">
    <cfRule type="containsText" priority="105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4" dxfId="0" operator="containsText" stopIfTrue="1" text="(INFORMAR AQUI O VALOR POR EXTENSO)">
      <formula>NOT(ISERROR(SEARCH("(INFORMAR AQUI O VALOR POR EXTENSO)",I13)))</formula>
    </cfRule>
  </conditionalFormatting>
  <conditionalFormatting sqref="J37">
    <cfRule type="expression" priority="36" dxfId="5" stopIfTrue="1">
      <formula>J37&gt;N37</formula>
    </cfRule>
  </conditionalFormatting>
  <conditionalFormatting sqref="F37">
    <cfRule type="expression" priority="35" dxfId="0" stopIfTrue="1">
      <formula>F37=""</formula>
    </cfRule>
  </conditionalFormatting>
  <conditionalFormatting sqref="G37">
    <cfRule type="expression" priority="32" dxfId="0" stopIfTrue="1">
      <formula>G37=""</formula>
    </cfRule>
  </conditionalFormatting>
  <conditionalFormatting sqref="I37">
    <cfRule type="expression" priority="31" dxfId="0" stopIfTrue="1">
      <formula>I37=""</formula>
    </cfRule>
  </conditionalFormatting>
  <conditionalFormatting sqref="J35">
    <cfRule type="expression" priority="30" dxfId="5" stopIfTrue="1">
      <formula>J35&gt;N35</formula>
    </cfRule>
  </conditionalFormatting>
  <conditionalFormatting sqref="F35">
    <cfRule type="expression" priority="29" dxfId="0" stopIfTrue="1">
      <formula>F35=""</formula>
    </cfRule>
  </conditionalFormatting>
  <conditionalFormatting sqref="G35">
    <cfRule type="expression" priority="26" dxfId="0" stopIfTrue="1">
      <formula>G35=""</formula>
    </cfRule>
  </conditionalFormatting>
  <conditionalFormatting sqref="I35">
    <cfRule type="expression" priority="25" dxfId="0" stopIfTrue="1">
      <formula>I35=""</formula>
    </cfRule>
  </conditionalFormatting>
  <conditionalFormatting sqref="J30:J31">
    <cfRule type="expression" priority="18" dxfId="5" stopIfTrue="1">
      <formula>J30&gt;N30</formula>
    </cfRule>
  </conditionalFormatting>
  <conditionalFormatting sqref="F30 F31:G31 I31">
    <cfRule type="expression" priority="17" dxfId="0" stopIfTrue="1">
      <formula>F30=""</formula>
    </cfRule>
  </conditionalFormatting>
  <conditionalFormatting sqref="G31">
    <cfRule type="expression" priority="16" dxfId="0" stopIfTrue="1">
      <formula>G31=""</formula>
    </cfRule>
  </conditionalFormatting>
  <conditionalFormatting sqref="I31">
    <cfRule type="expression" priority="15" dxfId="0" stopIfTrue="1">
      <formula>I31=""</formula>
    </cfRule>
  </conditionalFormatting>
  <conditionalFormatting sqref="G30">
    <cfRule type="expression" priority="14" dxfId="0" stopIfTrue="1">
      <formula>G30=""</formula>
    </cfRule>
  </conditionalFormatting>
  <conditionalFormatting sqref="I30">
    <cfRule type="expression" priority="13" dxfId="0" stopIfTrue="1">
      <formula>I30=""</formula>
    </cfRule>
  </conditionalFormatting>
  <conditionalFormatting sqref="J28">
    <cfRule type="expression" priority="12" dxfId="5" stopIfTrue="1">
      <formula>J28&gt;N28</formula>
    </cfRule>
  </conditionalFormatting>
  <conditionalFormatting sqref="F28:G28 I28">
    <cfRule type="expression" priority="11" dxfId="0" stopIfTrue="1">
      <formula>F28=""</formula>
    </cfRule>
  </conditionalFormatting>
  <conditionalFormatting sqref="G28">
    <cfRule type="expression" priority="10" dxfId="0" stopIfTrue="1">
      <formula>G28=""</formula>
    </cfRule>
  </conditionalFormatting>
  <conditionalFormatting sqref="I28">
    <cfRule type="expression" priority="9" dxfId="0" stopIfTrue="1">
      <formula>I28=""</formula>
    </cfRule>
  </conditionalFormatting>
  <conditionalFormatting sqref="J25:J26 J28 J30:J35 J37">
    <cfRule type="expression" priority="6" dxfId="5" stopIfTrue="1">
      <formula>J25&gt;N25</formula>
    </cfRule>
  </conditionalFormatting>
  <conditionalFormatting sqref="F26:G26 I26 F25:F26 F28 F30:F35 F37">
    <cfRule type="expression" priority="5" dxfId="0" stopIfTrue="1">
      <formula>F25=""</formula>
    </cfRule>
  </conditionalFormatting>
  <conditionalFormatting sqref="G26">
    <cfRule type="expression" priority="4" dxfId="0" stopIfTrue="1">
      <formula>G26=""</formula>
    </cfRule>
  </conditionalFormatting>
  <conditionalFormatting sqref="I26">
    <cfRule type="expression" priority="3" dxfId="0" stopIfTrue="1">
      <formula>I26=""</formula>
    </cfRule>
  </conditionalFormatting>
  <conditionalFormatting sqref="G25:G26 G28 G30:G35 G37">
    <cfRule type="expression" priority="2" dxfId="0" stopIfTrue="1">
      <formula>G25=""</formula>
    </cfRule>
  </conditionalFormatting>
  <conditionalFormatting sqref="I25:I26 I28 I30:I35 I37">
    <cfRule type="expression" priority="1" dxfId="0" stopIfTrue="1">
      <formula>I25=""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2018-04-06T12:32:00Z</dcterms:modified>
  <cp:category/>
  <cp:version/>
  <cp:contentType/>
  <cp:contentStatus/>
</cp:coreProperties>
</file>