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'ModeloPlanilhaObras'!$A$1:$L$58</definedName>
  </definedNames>
  <calcPr fullCalcOnLoad="1"/>
</workbook>
</file>

<file path=xl/sharedStrings.xml><?xml version="1.0" encoding="utf-8"?>
<sst xmlns="http://schemas.openxmlformats.org/spreadsheetml/2006/main" count="101" uniqueCount="89">
  <si>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</si>
  <si>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</si>
  <si>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</si>
  <si>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</si>
  <si>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</si>
  <si>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</si>
  <si>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</si>
  <si>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</si>
  <si>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</si>
  <si>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</si>
  <si>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</si>
  <si>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</si>
  <si>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</si>
  <si>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</si>
  <si>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</si>
  <si>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</si>
  <si>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</si>
  <si>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</si>
  <si>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</si>
  <si>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</si>
  <si>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UN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</si>
  <si>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</si>
  <si>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</si>
  <si>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</si>
  <si>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</si>
  <si>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</si>
  <si>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</si>
  <si>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</si>
  <si>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</si>
  <si>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</si>
  <si>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</si>
  <si>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</si>
  <si>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</si>
  <si>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</si>
  <si>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M</t>
  </si>
  <si>
    <t>1.2</t>
  </si>
  <si>
    <t>M2</t>
  </si>
  <si>
    <t>2</t>
  </si>
  <si>
    <t>2.1</t>
  </si>
  <si>
    <t>PROPONENTE:</t>
  </si>
  <si>
    <t>TOMADA DE PREÇOS</t>
  </si>
  <si>
    <t>CARGA MANUAL DE ENTULHO EM CAMINHAO BASCULANTE 6 M3</t>
  </si>
  <si>
    <t>M3</t>
  </si>
  <si>
    <t>PLACA DE OBRA EM CHAPA DE ACO GALVANIZADO</t>
  </si>
  <si>
    <t>3</t>
  </si>
  <si>
    <t>3.1</t>
  </si>
  <si>
    <t>3.2</t>
  </si>
  <si>
    <t>3.3</t>
  </si>
  <si>
    <t>4</t>
  </si>
  <si>
    <t>4.1</t>
  </si>
  <si>
    <t>5</t>
  </si>
  <si>
    <t>5.1</t>
  </si>
  <si>
    <t>5.2</t>
  </si>
  <si>
    <t>6</t>
  </si>
  <si>
    <t>6.1</t>
  </si>
  <si>
    <t>ADMINISTRAÇÃO LOCAL</t>
  </si>
  <si>
    <t>H</t>
  </si>
  <si>
    <t>ENCARREGADO GERAL COM ENCARGOS COMPLEMENTARES</t>
  </si>
  <si>
    <t>Canteiro de Obras</t>
  </si>
  <si>
    <t>RETIRADA DE PARACICLOS METALICOS - COMPOSIÇÃO SINAPI_89263U</t>
  </si>
  <si>
    <t>4.2</t>
  </si>
  <si>
    <t>4.3</t>
  </si>
  <si>
    <t>Serviço Externo</t>
  </si>
  <si>
    <t>PARACICLO DE ESTRUTURA TUBULAR 2" (50MM) COMPRIMENTO 1,80M ALTURA 0,70M, FIXADO EM CHAPAS COM PARAFUSOS TIPO PARABOLT, CONJUNTO EM ACO GALVANIZADO A FOGO - FORNECIMENTO E INSTALACAO - COMPOSICAO SINAPI 73932/001U E 6391U</t>
  </si>
  <si>
    <t>PINTURA ELETROSTATICA COM TINTA EPOXI, UTILIZACO DE REVOLVER DE AR COMPRIMIDO, DUAS DEMAOS [PARACICLO] - COMPOSICAO SINAPI OUT 2016 - 79760U, 74145/1U</t>
  </si>
  <si>
    <t>LIMPEZA FINAL DE OBRA</t>
  </si>
  <si>
    <t>LIMPEZA FINAL DA OBRA</t>
  </si>
  <si>
    <t>6.2</t>
  </si>
  <si>
    <t>6.3</t>
  </si>
  <si>
    <t>TRANSPORTE COM CAMINHÃO BASCULANTE DE 10 M3, EM VIA URBANA PAVIMENTADA , DMT ACIMA DE 30KM (UNIDADE: M3XKM). AF_04/2016</t>
  </si>
  <si>
    <t>M3XKM</t>
  </si>
  <si>
    <t>DEMOLIÇÃO</t>
  </si>
  <si>
    <t>RETIRADA DE CATRACAS METALICAS (COMPOSIÇÃO SINAPI_FEV/2017 89263U)</t>
  </si>
  <si>
    <t>RETIRADA DE TELHAS DE POLICARBONATO (COMPOSIÇÃO SINAPI_FEV/2017 72224U)</t>
  </si>
  <si>
    <t>RETIRADA DE DEFENSA OU GUARDA-CORPO METALICO - COMPOSIÇÃO SINAPI 85334U</t>
  </si>
  <si>
    <t>ENGENHEIRO CIVIL DE OBRA JUNIOR</t>
  </si>
  <si>
    <t xml:space="preserve">COBERTURA </t>
  </si>
  <si>
    <t>ESTRUTURA PARA COBERTURA TIPO SHED, EM ALUMINIO ANODIZADO, VAO DE 20M, ESPACAMENTO DAS TESOURAS DE 5M ATE 6,5M</t>
  </si>
  <si>
    <t>RUFO EM CHAPA DE ALUMINIO E=0,8MM, DESENVOLVIMENTO DE 50CM (COMPOSIÇÃO SINAPI 72106U)</t>
  </si>
  <si>
    <t>COBERTURA EM POLICARBONATO, COMPACTO, NA COR BRANCO LEITOSO, TRANSLÚCIDO, COM ESPESSURA DE 3 MM, INCLUSIVE ACESSÓRIOS DE FIXAÇÃO - FORNECIMENTO E INSTALACAO (COMPOSIÇÃO SINAPI 84036U)</t>
  </si>
  <si>
    <t>5.3</t>
  </si>
  <si>
    <t>PINTURA ELETROSTATICA COM TINTA EPOXI, UTILIZACO DE REVOLVER DE AR COMPRIMIDO, DUAS DEMAOS [PARA ESTRUTURA METALICA] - COMPOSICAO SINAPI OUT 2016 - 79760U, 74145/1U</t>
  </si>
  <si>
    <t>5.4</t>
  </si>
  <si>
    <t>DEFENSA METALICA CONFECCIONADA EM PERFIS DE AÇO TUBULARES, INCLUSIVE GALVANIZAÇÃO A FOGO - FORNECIMENTO E INSTAÇÃO (COMPOSIÇÃO SICRO 3 S 08 200 00/ SINAPI 84862U)</t>
  </si>
  <si>
    <t>3.4</t>
  </si>
  <si>
    <t>VALOR TOTAL DO LOTE</t>
  </si>
  <si>
    <t>DESCRIÇÃO DO LOTE</t>
  </si>
  <si>
    <r>
      <rPr>
        <b/>
        <u val="single"/>
        <sz val="11"/>
        <rFont val="Arial"/>
        <family val="2"/>
      </rPr>
      <t>LOTE 01</t>
    </r>
    <r>
      <rPr>
        <b/>
        <sz val="11"/>
        <rFont val="Arial"/>
        <family val="2"/>
      </rPr>
      <t xml:space="preserve"> - Execução de Serviços de engenharia e arquitetura destinados à Confecção e Instalação de 24 paraciclos metálicos, em uma área aproximada 77,28 m², e Reforma da Cobertura junto  a  Estação da Cidadania Guanabara</t>
    </r>
  </si>
  <si>
    <t>LOTE 01 - ESTAÇÃO DA CIDADANIA GUANABARA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</si>
</sst>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4" fillId="37" borderId="24" xfId="0" applyNumberFormat="1" applyFont="1" applyFill="1" applyBorder="1" applyAlignment="1" applyProtection="1">
      <alignment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8" xfId="0" applyNumberFormat="1" applyFont="1" applyFill="1" applyBorder="1" applyAlignment="1" applyProtection="1">
      <alignment horizontal="center" vertical="center"/>
      <protection/>
    </xf>
    <xf numFmtId="0" fontId="4" fillId="38" borderId="28" xfId="0" applyNumberFormat="1" applyFont="1" applyFill="1" applyBorder="1" applyAlignment="1" applyProtection="1">
      <alignment vertical="center"/>
      <protection/>
    </xf>
    <xf numFmtId="0" fontId="0" fillId="38" borderId="0" xfId="0" applyNumberFormat="1" applyFont="1" applyFill="1" applyBorder="1" applyAlignment="1" applyProtection="1">
      <alignment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40" borderId="23" xfId="0" applyNumberFormat="1" applyFont="1" applyFill="1" applyBorder="1" applyAlignment="1" applyProtection="1">
      <alignment horizontal="center" vertical="center"/>
      <protection/>
    </xf>
    <xf numFmtId="0" fontId="4" fillId="40" borderId="24" xfId="0" applyNumberFormat="1" applyFont="1" applyFill="1" applyBorder="1" applyAlignment="1" applyProtection="1">
      <alignment horizontal="center" vertical="center"/>
      <protection/>
    </xf>
    <xf numFmtId="0" fontId="4" fillId="40" borderId="25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78"/>
  <sheetViews>
    <sheetView tabSelected="1" view="pageBreakPreview" zoomScaleSheetLayoutView="100" zoomScalePageLayoutView="0" workbookViewId="0" topLeftCell="A1">
      <selection activeCell="B20" sqref="B20:K20"/>
    </sheetView>
  </sheetViews>
  <sheetFormatPr defaultColWidth="9.140625" defaultRowHeight="12.75"/>
  <cols>
    <col min="1" max="1" width="2.421875" style="1" customWidth="1"/>
    <col min="2" max="2" width="23.28125" style="1" customWidth="1"/>
    <col min="3" max="3" width="53.8515625" style="2" customWidth="1"/>
    <col min="4" max="4" width="11.8515625" style="1" customWidth="1"/>
    <col min="5" max="5" width="10.7109375" style="1" customWidth="1"/>
    <col min="6" max="8" width="13.57421875" style="1" customWidth="1"/>
    <col min="9" max="9" width="10.7109375" style="1" customWidth="1"/>
    <col min="10" max="10" width="12.7109375" style="1" customWidth="1"/>
    <col min="11" max="11" width="20.7109375" style="1" customWidth="1"/>
    <col min="12" max="12" width="2.421875" style="1" customWidth="1"/>
    <col min="13" max="13" width="9.140625" style="3" customWidth="1"/>
    <col min="14" max="14" width="32.8515625" style="3" hidden="1" customWidth="1"/>
    <col min="15" max="16384" width="9.140625" style="3" customWidth="1"/>
  </cols>
  <sheetData>
    <row r="1" spans="2:11" ht="15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40</v>
      </c>
      <c r="C3" s="42">
        <v>132018</v>
      </c>
      <c r="K3" s="9"/>
    </row>
    <row r="4" spans="2:11" ht="15.75">
      <c r="B4" s="8" t="s">
        <v>39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66" t="s">
        <v>6</v>
      </c>
      <c r="C10" s="66"/>
      <c r="D10" s="66"/>
      <c r="E10" s="66"/>
      <c r="F10" s="66"/>
      <c r="G10" s="66"/>
      <c r="H10" s="66"/>
      <c r="I10" s="66"/>
      <c r="J10" s="66"/>
      <c r="K10" s="66"/>
    </row>
    <row r="12" spans="2:11" ht="15">
      <c r="B12" s="67" t="s">
        <v>86</v>
      </c>
      <c r="C12" s="67"/>
      <c r="D12" s="68" t="s">
        <v>85</v>
      </c>
      <c r="E12" s="68"/>
      <c r="F12" s="68"/>
      <c r="G12" s="68"/>
      <c r="H12" s="68"/>
      <c r="I12" s="69" t="s">
        <v>7</v>
      </c>
      <c r="J12" s="69"/>
      <c r="K12" s="69"/>
    </row>
    <row r="13" spans="2:11" ht="103.5" customHeight="1">
      <c r="B13" s="70" t="s">
        <v>87</v>
      </c>
      <c r="C13" s="70"/>
      <c r="D13" s="71">
        <f>K47</f>
        <v>0</v>
      </c>
      <c r="E13" s="71"/>
      <c r="F13" s="71"/>
      <c r="G13" s="71"/>
      <c r="H13" s="71"/>
      <c r="I13" s="72" t="str">
        <f>_xlfn.IFERROR(IF(D13=0,"(INFORMAR AQUI O VALOR POR EXTENSO)",CONVERTERPARAEXTENSO(D13)),"(INFORMAR AQUI O VALOR POR EXTENSO)")</f>
        <v>(INFORMAR AQUI O VALOR POR EXTENSO)</v>
      </c>
      <c r="J13" s="72"/>
      <c r="K13" s="72"/>
    </row>
    <row r="15" spans="2:11" ht="15">
      <c r="B15" s="64" t="s">
        <v>8</v>
      </c>
      <c r="C15" s="64"/>
      <c r="D15" s="41"/>
      <c r="E15" s="76" t="str">
        <f>_xlfn.IFERROR(IF(D15="","(INFORMAR AQUI O PRAZO POR EXTENSO) dias","("&amp;EXTENSO(ROUND(D15,0))&amp;")"&amp;" dias"),"(INFORMAR AQUI O PRAZO POR EXTENSO) dias")</f>
        <v>(INFORMAR AQUI O PRAZO POR EXTENSO) dias</v>
      </c>
      <c r="F15" s="76"/>
      <c r="G15" s="76"/>
      <c r="H15" s="76"/>
      <c r="I15" s="76"/>
      <c r="J15" s="76"/>
      <c r="K15" s="76"/>
    </row>
    <row r="17" spans="2:11" ht="15">
      <c r="B17" s="77" t="s">
        <v>9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2:11" ht="33.75" customHeight="1">
      <c r="B18" s="78" t="s">
        <v>10</v>
      </c>
      <c r="C18" s="78"/>
      <c r="D18" s="78"/>
      <c r="E18" s="78"/>
      <c r="F18" s="78"/>
      <c r="G18" s="78"/>
      <c r="H18" s="78"/>
      <c r="I18" s="78"/>
      <c r="J18" s="78"/>
      <c r="K18" s="78"/>
    </row>
    <row r="19" spans="1:14" ht="15">
      <c r="A19" s="3"/>
      <c r="B19" s="57"/>
      <c r="C19" s="57"/>
      <c r="D19" s="57"/>
      <c r="E19" s="57"/>
      <c r="F19" s="58"/>
      <c r="G19" s="58"/>
      <c r="H19" s="59"/>
      <c r="I19" s="57"/>
      <c r="J19" s="60"/>
      <c r="K19" s="60"/>
      <c r="L19" s="3"/>
      <c r="N19" s="56"/>
    </row>
    <row r="20" spans="1:14" ht="15.75" customHeight="1">
      <c r="A20" s="63"/>
      <c r="B20" s="81" t="s">
        <v>88</v>
      </c>
      <c r="C20" s="82"/>
      <c r="D20" s="82"/>
      <c r="E20" s="82"/>
      <c r="F20" s="82"/>
      <c r="G20" s="82"/>
      <c r="H20" s="82"/>
      <c r="I20" s="82"/>
      <c r="J20" s="82"/>
      <c r="K20" s="83"/>
      <c r="L20" s="63"/>
      <c r="N20" s="56"/>
    </row>
    <row r="21" spans="1:14" ht="15">
      <c r="A21" s="3"/>
      <c r="B21" s="57"/>
      <c r="C21" s="57"/>
      <c r="D21" s="57"/>
      <c r="E21" s="57"/>
      <c r="F21" s="61"/>
      <c r="G21" s="61"/>
      <c r="H21" s="62"/>
      <c r="I21" s="57"/>
      <c r="J21" s="60"/>
      <c r="K21" s="60"/>
      <c r="L21" s="3"/>
      <c r="N21" s="56"/>
    </row>
    <row r="22" spans="2:14" ht="15">
      <c r="B22" s="68" t="s">
        <v>11</v>
      </c>
      <c r="C22" s="68" t="s">
        <v>12</v>
      </c>
      <c r="D22" s="68" t="s">
        <v>13</v>
      </c>
      <c r="E22" s="80" t="s">
        <v>14</v>
      </c>
      <c r="F22" s="75" t="s">
        <v>15</v>
      </c>
      <c r="G22" s="75"/>
      <c r="H22" s="75"/>
      <c r="I22" s="79" t="s">
        <v>16</v>
      </c>
      <c r="J22" s="67" t="s">
        <v>17</v>
      </c>
      <c r="K22" s="67" t="s">
        <v>18</v>
      </c>
      <c r="N22" s="74" t="s">
        <v>19</v>
      </c>
    </row>
    <row r="23" spans="2:14" ht="15.75" customHeight="1">
      <c r="B23" s="68"/>
      <c r="C23" s="68"/>
      <c r="D23" s="68"/>
      <c r="E23" s="80"/>
      <c r="F23" s="43" t="s">
        <v>29</v>
      </c>
      <c r="G23" s="43" t="s">
        <v>30</v>
      </c>
      <c r="H23" s="44" t="s">
        <v>31</v>
      </c>
      <c r="I23" s="79"/>
      <c r="J23" s="67"/>
      <c r="K23" s="67"/>
      <c r="N23" s="74"/>
    </row>
    <row r="24" spans="2:14" ht="15">
      <c r="B24" s="45" t="s">
        <v>32</v>
      </c>
      <c r="C24" s="46" t="s">
        <v>55</v>
      </c>
      <c r="D24" s="47"/>
      <c r="E24" s="48"/>
      <c r="F24" s="48"/>
      <c r="G24" s="48"/>
      <c r="H24" s="48"/>
      <c r="I24" s="49"/>
      <c r="J24" s="48"/>
      <c r="K24" s="50"/>
      <c r="N24" s="23"/>
    </row>
    <row r="25" spans="2:14" ht="14.25">
      <c r="B25" s="51" t="s">
        <v>33</v>
      </c>
      <c r="C25" s="51" t="s">
        <v>75</v>
      </c>
      <c r="D25" s="52" t="s">
        <v>56</v>
      </c>
      <c r="E25" s="53">
        <v>11</v>
      </c>
      <c r="F25" s="54"/>
      <c r="G25" s="54"/>
      <c r="H25" s="53">
        <f aca="true" t="shared" si="0" ref="H25:H46">IF(E25&lt;&gt;"",ROUND(F25,2)+ROUND(G25,2),"")</f>
        <v>0</v>
      </c>
      <c r="I25" s="55"/>
      <c r="J25" s="53">
        <f aca="true" t="shared" si="1" ref="J25:J46">IF(E25&lt;&gt;"",ROUND(H25*(1+ROUND(I25,4)),2),"")</f>
        <v>0</v>
      </c>
      <c r="K25" s="53">
        <f aca="true" t="shared" si="2" ref="K25:K46">IF(E25&lt;&gt;"",ROUND(ROUND(J25,2)*ROUND(E25,2),2),"")</f>
        <v>0</v>
      </c>
      <c r="N25" s="23">
        <v>65.86</v>
      </c>
    </row>
    <row r="26" spans="2:14" ht="28.5">
      <c r="B26" s="51" t="s">
        <v>35</v>
      </c>
      <c r="C26" s="51" t="s">
        <v>57</v>
      </c>
      <c r="D26" s="52" t="s">
        <v>56</v>
      </c>
      <c r="E26" s="53">
        <v>36</v>
      </c>
      <c r="F26" s="54"/>
      <c r="G26" s="54"/>
      <c r="H26" s="53">
        <f t="shared" si="0"/>
        <v>0</v>
      </c>
      <c r="I26" s="55"/>
      <c r="J26" s="53">
        <f t="shared" si="1"/>
        <v>0</v>
      </c>
      <c r="K26" s="53">
        <f t="shared" si="2"/>
        <v>0</v>
      </c>
      <c r="N26" s="23">
        <v>40.68</v>
      </c>
    </row>
    <row r="27" spans="2:14" ht="15">
      <c r="B27" s="45" t="s">
        <v>37</v>
      </c>
      <c r="C27" s="46" t="s">
        <v>58</v>
      </c>
      <c r="D27" s="47"/>
      <c r="E27" s="48"/>
      <c r="F27" s="48"/>
      <c r="G27" s="48"/>
      <c r="H27" s="48">
        <f t="shared" si="0"/>
      </c>
      <c r="I27" s="49"/>
      <c r="J27" s="48">
        <f t="shared" si="1"/>
      </c>
      <c r="K27" s="50">
        <f t="shared" si="2"/>
      </c>
      <c r="N27" s="23"/>
    </row>
    <row r="28" spans="2:14" ht="14.25">
      <c r="B28" s="51" t="s">
        <v>38</v>
      </c>
      <c r="C28" s="51" t="s">
        <v>43</v>
      </c>
      <c r="D28" s="52" t="s">
        <v>36</v>
      </c>
      <c r="E28" s="53">
        <v>2.5</v>
      </c>
      <c r="F28" s="54"/>
      <c r="G28" s="54"/>
      <c r="H28" s="53">
        <f t="shared" si="0"/>
        <v>0</v>
      </c>
      <c r="I28" s="55"/>
      <c r="J28" s="53">
        <f t="shared" si="1"/>
        <v>0</v>
      </c>
      <c r="K28" s="53">
        <f t="shared" si="2"/>
        <v>0</v>
      </c>
      <c r="N28" s="23">
        <v>417.63</v>
      </c>
    </row>
    <row r="29" spans="2:14" ht="15">
      <c r="B29" s="45" t="s">
        <v>44</v>
      </c>
      <c r="C29" s="46" t="s">
        <v>71</v>
      </c>
      <c r="D29" s="47"/>
      <c r="E29" s="48"/>
      <c r="F29" s="48"/>
      <c r="G29" s="48"/>
      <c r="H29" s="48">
        <f t="shared" si="0"/>
      </c>
      <c r="I29" s="49"/>
      <c r="J29" s="48">
        <f t="shared" si="1"/>
      </c>
      <c r="K29" s="50">
        <f t="shared" si="2"/>
      </c>
      <c r="N29" s="23"/>
    </row>
    <row r="30" spans="2:14" ht="28.5">
      <c r="B30" s="51" t="s">
        <v>45</v>
      </c>
      <c r="C30" s="51" t="s">
        <v>59</v>
      </c>
      <c r="D30" s="52" t="s">
        <v>36</v>
      </c>
      <c r="E30" s="53">
        <v>9</v>
      </c>
      <c r="F30" s="54"/>
      <c r="G30" s="54"/>
      <c r="H30" s="53">
        <f t="shared" si="0"/>
        <v>0</v>
      </c>
      <c r="I30" s="55"/>
      <c r="J30" s="53">
        <f t="shared" si="1"/>
        <v>0</v>
      </c>
      <c r="K30" s="53">
        <f t="shared" si="2"/>
        <v>0</v>
      </c>
      <c r="N30" s="23">
        <v>30.4</v>
      </c>
    </row>
    <row r="31" spans="2:14" ht="28.5">
      <c r="B31" s="51" t="s">
        <v>46</v>
      </c>
      <c r="C31" s="51" t="s">
        <v>72</v>
      </c>
      <c r="D31" s="52" t="s">
        <v>36</v>
      </c>
      <c r="E31" s="53">
        <v>4</v>
      </c>
      <c r="F31" s="54"/>
      <c r="G31" s="54"/>
      <c r="H31" s="53">
        <f t="shared" si="0"/>
        <v>0</v>
      </c>
      <c r="I31" s="55"/>
      <c r="J31" s="53">
        <f t="shared" si="1"/>
        <v>0</v>
      </c>
      <c r="K31" s="53">
        <f t="shared" si="2"/>
        <v>0</v>
      </c>
      <c r="N31" s="23">
        <v>30.4</v>
      </c>
    </row>
    <row r="32" spans="2:14" ht="28.5">
      <c r="B32" s="51" t="s">
        <v>47</v>
      </c>
      <c r="C32" s="51" t="s">
        <v>73</v>
      </c>
      <c r="D32" s="52" t="s">
        <v>36</v>
      </c>
      <c r="E32" s="53">
        <v>57.6</v>
      </c>
      <c r="F32" s="54"/>
      <c r="G32" s="54"/>
      <c r="H32" s="53">
        <f t="shared" si="0"/>
        <v>0</v>
      </c>
      <c r="I32" s="55"/>
      <c r="J32" s="53">
        <f t="shared" si="1"/>
        <v>0</v>
      </c>
      <c r="K32" s="53">
        <f t="shared" si="2"/>
        <v>0</v>
      </c>
      <c r="N32" s="23">
        <v>12.16</v>
      </c>
    </row>
    <row r="33" spans="2:14" ht="28.5">
      <c r="B33" s="51" t="s">
        <v>84</v>
      </c>
      <c r="C33" s="51" t="s">
        <v>74</v>
      </c>
      <c r="D33" s="52" t="s">
        <v>36</v>
      </c>
      <c r="E33" s="53">
        <v>60.72</v>
      </c>
      <c r="F33" s="54"/>
      <c r="G33" s="54"/>
      <c r="H33" s="53">
        <f t="shared" si="0"/>
        <v>0</v>
      </c>
      <c r="I33" s="55"/>
      <c r="J33" s="53">
        <f t="shared" si="1"/>
        <v>0</v>
      </c>
      <c r="K33" s="53">
        <f t="shared" si="2"/>
        <v>0</v>
      </c>
      <c r="N33" s="23">
        <v>20.27</v>
      </c>
    </row>
    <row r="34" spans="2:14" ht="15">
      <c r="B34" s="45" t="s">
        <v>48</v>
      </c>
      <c r="C34" s="46" t="s">
        <v>76</v>
      </c>
      <c r="D34" s="47"/>
      <c r="E34" s="48"/>
      <c r="F34" s="48"/>
      <c r="G34" s="48"/>
      <c r="H34" s="48">
        <f t="shared" si="0"/>
      </c>
      <c r="I34" s="49"/>
      <c r="J34" s="48">
        <f t="shared" si="1"/>
      </c>
      <c r="K34" s="50">
        <f t="shared" si="2"/>
      </c>
      <c r="N34" s="23"/>
    </row>
    <row r="35" spans="2:14" ht="42.75">
      <c r="B35" s="51" t="s">
        <v>49</v>
      </c>
      <c r="C35" s="51" t="s">
        <v>77</v>
      </c>
      <c r="D35" s="52" t="s">
        <v>36</v>
      </c>
      <c r="E35" s="53">
        <v>84</v>
      </c>
      <c r="F35" s="54"/>
      <c r="G35" s="54"/>
      <c r="H35" s="53">
        <f t="shared" si="0"/>
        <v>0</v>
      </c>
      <c r="I35" s="55"/>
      <c r="J35" s="53">
        <f t="shared" si="1"/>
        <v>0</v>
      </c>
      <c r="K35" s="53">
        <f t="shared" si="2"/>
        <v>0</v>
      </c>
      <c r="N35" s="23">
        <v>839.32</v>
      </c>
    </row>
    <row r="36" spans="2:14" ht="42.75">
      <c r="B36" s="51" t="s">
        <v>60</v>
      </c>
      <c r="C36" s="51" t="s">
        <v>78</v>
      </c>
      <c r="D36" s="52" t="s">
        <v>34</v>
      </c>
      <c r="E36" s="53">
        <v>76</v>
      </c>
      <c r="F36" s="54"/>
      <c r="G36" s="54"/>
      <c r="H36" s="53">
        <f t="shared" si="0"/>
        <v>0</v>
      </c>
      <c r="I36" s="55"/>
      <c r="J36" s="53">
        <f t="shared" si="1"/>
        <v>0</v>
      </c>
      <c r="K36" s="53">
        <f t="shared" si="2"/>
        <v>0</v>
      </c>
      <c r="N36" s="23">
        <v>30.98</v>
      </c>
    </row>
    <row r="37" spans="2:14" ht="71.25">
      <c r="B37" s="51" t="s">
        <v>61</v>
      </c>
      <c r="C37" s="51" t="s">
        <v>79</v>
      </c>
      <c r="D37" s="52" t="s">
        <v>36</v>
      </c>
      <c r="E37" s="53">
        <v>84</v>
      </c>
      <c r="F37" s="54"/>
      <c r="G37" s="54"/>
      <c r="H37" s="53">
        <f t="shared" si="0"/>
        <v>0</v>
      </c>
      <c r="I37" s="55"/>
      <c r="J37" s="53">
        <f t="shared" si="1"/>
        <v>0</v>
      </c>
      <c r="K37" s="53">
        <f t="shared" si="2"/>
        <v>0</v>
      </c>
      <c r="N37" s="23">
        <v>168.48</v>
      </c>
    </row>
    <row r="38" spans="2:14" ht="15">
      <c r="B38" s="45" t="s">
        <v>50</v>
      </c>
      <c r="C38" s="46" t="s">
        <v>62</v>
      </c>
      <c r="D38" s="47"/>
      <c r="E38" s="48"/>
      <c r="F38" s="48"/>
      <c r="G38" s="48"/>
      <c r="H38" s="48">
        <f t="shared" si="0"/>
      </c>
      <c r="I38" s="49"/>
      <c r="J38" s="48">
        <f t="shared" si="1"/>
      </c>
      <c r="K38" s="50">
        <f t="shared" si="2"/>
      </c>
      <c r="N38" s="23"/>
    </row>
    <row r="39" spans="2:14" ht="85.5">
      <c r="B39" s="51" t="s">
        <v>51</v>
      </c>
      <c r="C39" s="51" t="s">
        <v>63</v>
      </c>
      <c r="D39" s="52" t="s">
        <v>20</v>
      </c>
      <c r="E39" s="53">
        <v>24</v>
      </c>
      <c r="F39" s="54"/>
      <c r="G39" s="54"/>
      <c r="H39" s="53">
        <f t="shared" si="0"/>
        <v>0</v>
      </c>
      <c r="I39" s="55"/>
      <c r="J39" s="53">
        <f t="shared" si="1"/>
        <v>0</v>
      </c>
      <c r="K39" s="53">
        <f t="shared" si="2"/>
        <v>0</v>
      </c>
      <c r="N39" s="23">
        <v>622.61</v>
      </c>
    </row>
    <row r="40" spans="2:14" ht="57">
      <c r="B40" s="51" t="s">
        <v>52</v>
      </c>
      <c r="C40" s="51" t="s">
        <v>64</v>
      </c>
      <c r="D40" s="52" t="s">
        <v>36</v>
      </c>
      <c r="E40" s="53">
        <v>63.36</v>
      </c>
      <c r="F40" s="54"/>
      <c r="G40" s="54"/>
      <c r="H40" s="53">
        <f t="shared" si="0"/>
        <v>0</v>
      </c>
      <c r="I40" s="55"/>
      <c r="J40" s="53">
        <f t="shared" si="1"/>
        <v>0</v>
      </c>
      <c r="K40" s="53">
        <f t="shared" si="2"/>
        <v>0</v>
      </c>
      <c r="N40" s="23">
        <v>50.31</v>
      </c>
    </row>
    <row r="41" spans="2:14" ht="57">
      <c r="B41" s="51" t="s">
        <v>80</v>
      </c>
      <c r="C41" s="51" t="s">
        <v>81</v>
      </c>
      <c r="D41" s="52" t="s">
        <v>36</v>
      </c>
      <c r="E41" s="53">
        <v>121.44</v>
      </c>
      <c r="F41" s="54"/>
      <c r="G41" s="54"/>
      <c r="H41" s="53">
        <f t="shared" si="0"/>
        <v>0</v>
      </c>
      <c r="I41" s="55"/>
      <c r="J41" s="53">
        <f t="shared" si="1"/>
        <v>0</v>
      </c>
      <c r="K41" s="53">
        <f t="shared" si="2"/>
        <v>0</v>
      </c>
      <c r="N41" s="23">
        <v>50.31</v>
      </c>
    </row>
    <row r="42" spans="2:14" ht="71.25">
      <c r="B42" s="51" t="s">
        <v>82</v>
      </c>
      <c r="C42" s="51" t="s">
        <v>83</v>
      </c>
      <c r="D42" s="52" t="s">
        <v>34</v>
      </c>
      <c r="E42" s="53">
        <v>55.2</v>
      </c>
      <c r="F42" s="54"/>
      <c r="G42" s="54"/>
      <c r="H42" s="53">
        <f t="shared" si="0"/>
        <v>0</v>
      </c>
      <c r="I42" s="55"/>
      <c r="J42" s="53">
        <f t="shared" si="1"/>
        <v>0</v>
      </c>
      <c r="K42" s="53">
        <f t="shared" si="2"/>
        <v>0</v>
      </c>
      <c r="N42" s="23">
        <v>421.25</v>
      </c>
    </row>
    <row r="43" spans="2:14" ht="15">
      <c r="B43" s="45" t="s">
        <v>53</v>
      </c>
      <c r="C43" s="46" t="s">
        <v>65</v>
      </c>
      <c r="D43" s="47"/>
      <c r="E43" s="48"/>
      <c r="F43" s="48"/>
      <c r="G43" s="48"/>
      <c r="H43" s="48">
        <f t="shared" si="0"/>
      </c>
      <c r="I43" s="49"/>
      <c r="J43" s="48">
        <f t="shared" si="1"/>
      </c>
      <c r="K43" s="50">
        <f t="shared" si="2"/>
      </c>
      <c r="N43" s="23"/>
    </row>
    <row r="44" spans="2:14" ht="28.5">
      <c r="B44" s="51" t="s">
        <v>54</v>
      </c>
      <c r="C44" s="51" t="s">
        <v>41</v>
      </c>
      <c r="D44" s="52" t="s">
        <v>42</v>
      </c>
      <c r="E44" s="53">
        <v>17.86</v>
      </c>
      <c r="F44" s="54"/>
      <c r="G44" s="54"/>
      <c r="H44" s="53">
        <f t="shared" si="0"/>
        <v>0</v>
      </c>
      <c r="I44" s="55"/>
      <c r="J44" s="53">
        <f t="shared" si="1"/>
        <v>0</v>
      </c>
      <c r="K44" s="53">
        <f t="shared" si="2"/>
        <v>0</v>
      </c>
      <c r="N44" s="23">
        <v>26.44</v>
      </c>
    </row>
    <row r="45" spans="2:14" ht="42.75">
      <c r="B45" s="51" t="s">
        <v>67</v>
      </c>
      <c r="C45" s="51" t="s">
        <v>69</v>
      </c>
      <c r="D45" s="52" t="s">
        <v>70</v>
      </c>
      <c r="E45" s="53">
        <v>178.6</v>
      </c>
      <c r="F45" s="54"/>
      <c r="G45" s="54"/>
      <c r="H45" s="53">
        <f t="shared" si="0"/>
        <v>0</v>
      </c>
      <c r="I45" s="55"/>
      <c r="J45" s="53">
        <f t="shared" si="1"/>
        <v>0</v>
      </c>
      <c r="K45" s="53">
        <f t="shared" si="2"/>
        <v>0</v>
      </c>
      <c r="N45" s="23">
        <v>0.9</v>
      </c>
    </row>
    <row r="46" spans="2:14" ht="14.25">
      <c r="B46" s="51" t="s">
        <v>68</v>
      </c>
      <c r="C46" s="51" t="s">
        <v>66</v>
      </c>
      <c r="D46" s="52" t="s">
        <v>36</v>
      </c>
      <c r="E46" s="53">
        <v>77.28</v>
      </c>
      <c r="F46" s="54"/>
      <c r="G46" s="54"/>
      <c r="H46" s="53">
        <f t="shared" si="0"/>
        <v>0</v>
      </c>
      <c r="I46" s="55"/>
      <c r="J46" s="53">
        <f t="shared" si="1"/>
        <v>0</v>
      </c>
      <c r="K46" s="53">
        <f t="shared" si="2"/>
        <v>0</v>
      </c>
      <c r="N46" s="23">
        <v>3.01</v>
      </c>
    </row>
    <row r="47" spans="2:11" ht="15">
      <c r="B47" s="24"/>
      <c r="C47" s="25"/>
      <c r="D47" s="25"/>
      <c r="E47" s="25"/>
      <c r="F47" s="25"/>
      <c r="G47" s="25"/>
      <c r="H47" s="25"/>
      <c r="I47" s="26"/>
      <c r="J47" s="27" t="s">
        <v>21</v>
      </c>
      <c r="K47" s="28">
        <f>SUM(K24:K46)</f>
        <v>0</v>
      </c>
    </row>
    <row r="48" ht="12.75">
      <c r="J48" s="29"/>
    </row>
    <row r="49" spans="2:10" ht="14.25">
      <c r="B49" s="30"/>
      <c r="C49" s="31">
        <f>C7</f>
        <v>0</v>
      </c>
      <c r="J49" s="29"/>
    </row>
    <row r="50" spans="2:10" ht="14.25">
      <c r="B50" s="32" t="str">
        <f>IF(B49="","(cidade)","")</f>
        <v>(cidade)</v>
      </c>
      <c r="C50" s="33"/>
      <c r="J50" s="29"/>
    </row>
    <row r="51" ht="12.75">
      <c r="J51" s="29"/>
    </row>
    <row r="52" ht="12.75">
      <c r="J52" s="29"/>
    </row>
    <row r="53" spans="3:10" ht="13.5" thickBot="1">
      <c r="C53" s="34"/>
      <c r="G53" s="35"/>
      <c r="H53" s="35"/>
      <c r="I53" s="35"/>
      <c r="J53" s="36"/>
    </row>
    <row r="54" spans="2:10" ht="15">
      <c r="B54" s="17"/>
      <c r="C54" s="37" t="s">
        <v>22</v>
      </c>
      <c r="D54" s="17"/>
      <c r="E54" s="17"/>
      <c r="F54" s="17"/>
      <c r="G54" s="66" t="s">
        <v>23</v>
      </c>
      <c r="H54" s="66"/>
      <c r="I54" s="66"/>
      <c r="J54" s="66"/>
    </row>
    <row r="55" spans="2:10" ht="14.25">
      <c r="B55" s="38" t="s">
        <v>24</v>
      </c>
      <c r="C55" s="39"/>
      <c r="D55" s="17"/>
      <c r="F55" s="38" t="s">
        <v>24</v>
      </c>
      <c r="G55" s="73"/>
      <c r="H55" s="73"/>
      <c r="I55" s="73"/>
      <c r="J55" s="73"/>
    </row>
    <row r="56" spans="2:11" ht="14.25">
      <c r="B56" s="38" t="s">
        <v>25</v>
      </c>
      <c r="C56" s="39"/>
      <c r="D56" s="17"/>
      <c r="F56" s="38" t="s">
        <v>26</v>
      </c>
      <c r="G56" s="73"/>
      <c r="H56" s="73"/>
      <c r="I56" s="73"/>
      <c r="J56" s="73"/>
      <c r="K56" s="1" t="str">
        <f>IF(G56="","(Ex,: Engenheiro Civil)","")</f>
        <v>(Ex,: Engenheiro Civil)</v>
      </c>
    </row>
    <row r="57" spans="2:11" ht="14.25">
      <c r="B57" s="38" t="s">
        <v>27</v>
      </c>
      <c r="C57" s="40"/>
      <c r="D57" s="17"/>
      <c r="F57" s="38" t="s">
        <v>28</v>
      </c>
      <c r="G57" s="73"/>
      <c r="H57" s="73"/>
      <c r="I57" s="73"/>
      <c r="J57" s="73"/>
      <c r="K57" s="1" t="str">
        <f>IF(G57="","(Ex: 100015-3)","")</f>
        <v>(Ex: 100015-3)</v>
      </c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</sheetData>
  <sheetProtection sheet="1" formatColumns="0" formatRows="0"/>
  <mergeCells count="26">
    <mergeCell ref="B17:K17"/>
    <mergeCell ref="B18:K18"/>
    <mergeCell ref="B22:B23"/>
    <mergeCell ref="D22:D23"/>
    <mergeCell ref="I22:I23"/>
    <mergeCell ref="J22:J23"/>
    <mergeCell ref="C22:C23"/>
    <mergeCell ref="E22:E23"/>
    <mergeCell ref="B20:K20"/>
    <mergeCell ref="G56:J56"/>
    <mergeCell ref="K22:K23"/>
    <mergeCell ref="G57:J57"/>
    <mergeCell ref="N22:N23"/>
    <mergeCell ref="F22:H22"/>
    <mergeCell ref="G54:J54"/>
    <mergeCell ref="G55:J55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107" dxfId="42" stopIfTrue="1">
      <formula>C4=""</formula>
    </cfRule>
    <cfRule type="expression" priority="108" dxfId="42" stopIfTrue="1">
      <formula>""</formula>
    </cfRule>
  </conditionalFormatting>
  <conditionalFormatting sqref="C5">
    <cfRule type="expression" priority="109" dxfId="42" stopIfTrue="1">
      <formula>C5=""</formula>
    </cfRule>
  </conditionalFormatting>
  <conditionalFormatting sqref="C6">
    <cfRule type="expression" priority="110" dxfId="42" stopIfTrue="1">
      <formula>C6=""</formula>
    </cfRule>
  </conditionalFormatting>
  <conditionalFormatting sqref="C7">
    <cfRule type="expression" priority="111" dxfId="42" stopIfTrue="1">
      <formula>C7=""</formula>
    </cfRule>
  </conditionalFormatting>
  <conditionalFormatting sqref="H6">
    <cfRule type="expression" priority="112" dxfId="42" stopIfTrue="1">
      <formula>H6=""</formula>
    </cfRule>
  </conditionalFormatting>
  <conditionalFormatting sqref="H5">
    <cfRule type="expression" priority="113" dxfId="42" stopIfTrue="1">
      <formula>H5=""</formula>
    </cfRule>
  </conditionalFormatting>
  <conditionalFormatting sqref="D15">
    <cfRule type="expression" priority="114" dxfId="42" stopIfTrue="1">
      <formula>$D$15=""</formula>
    </cfRule>
  </conditionalFormatting>
  <conditionalFormatting sqref="C55">
    <cfRule type="expression" priority="117" dxfId="42" stopIfTrue="1">
      <formula>C55=""</formula>
    </cfRule>
  </conditionalFormatting>
  <conditionalFormatting sqref="C56">
    <cfRule type="expression" priority="118" dxfId="42" stopIfTrue="1">
      <formula>C56=""</formula>
    </cfRule>
  </conditionalFormatting>
  <conditionalFormatting sqref="G56">
    <cfRule type="expression" priority="119" dxfId="42" stopIfTrue="1">
      <formula>G56=""</formula>
    </cfRule>
  </conditionalFormatting>
  <conditionalFormatting sqref="B49">
    <cfRule type="expression" priority="120" dxfId="42" stopIfTrue="1">
      <formula>$B$49=""</formula>
    </cfRule>
  </conditionalFormatting>
  <conditionalFormatting sqref="G55">
    <cfRule type="expression" priority="121" dxfId="42" stopIfTrue="1">
      <formula>G55=""</formula>
    </cfRule>
  </conditionalFormatting>
  <conditionalFormatting sqref="G57">
    <cfRule type="expression" priority="122" dxfId="42" stopIfTrue="1">
      <formula>G57=""</formula>
    </cfRule>
  </conditionalFormatting>
  <conditionalFormatting sqref="C57">
    <cfRule type="expression" priority="123" dxfId="42" stopIfTrue="1">
      <formula>$C$57=""</formula>
    </cfRule>
  </conditionalFormatting>
  <conditionalFormatting sqref="E15:G15">
    <cfRule type="containsText" priority="105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04" dxfId="0" operator="containsText" stopIfTrue="1" text="(INFORMAR AQUI O VALOR POR EXTENSO)">
      <formula>NOT(ISERROR(SEARCH("(INFORMAR AQUI O VALOR POR EXTENSO)",I13)))</formula>
    </cfRule>
  </conditionalFormatting>
  <conditionalFormatting sqref="J45:J46">
    <cfRule type="expression" priority="54" dxfId="5" stopIfTrue="1">
      <formula>J45&gt;N45</formula>
    </cfRule>
  </conditionalFormatting>
  <conditionalFormatting sqref="F45 F46:G46 I46">
    <cfRule type="expression" priority="53" dxfId="0" stopIfTrue="1">
      <formula>F45=""</formula>
    </cfRule>
  </conditionalFormatting>
  <conditionalFormatting sqref="G46">
    <cfRule type="expression" priority="52" dxfId="0" stopIfTrue="1">
      <formula>G46=""</formula>
    </cfRule>
  </conditionalFormatting>
  <conditionalFormatting sqref="I46">
    <cfRule type="expression" priority="51" dxfId="0" stopIfTrue="1">
      <formula>I46=""</formula>
    </cfRule>
  </conditionalFormatting>
  <conditionalFormatting sqref="G45">
    <cfRule type="expression" priority="50" dxfId="0" stopIfTrue="1">
      <formula>G45=""</formula>
    </cfRule>
  </conditionalFormatting>
  <conditionalFormatting sqref="I45">
    <cfRule type="expression" priority="49" dxfId="0" stopIfTrue="1">
      <formula>I45=""</formula>
    </cfRule>
  </conditionalFormatting>
  <conditionalFormatting sqref="J42 J44">
    <cfRule type="expression" priority="48" dxfId="5" stopIfTrue="1">
      <formula>J42&gt;N42</formula>
    </cfRule>
  </conditionalFormatting>
  <conditionalFormatting sqref="F42 F44:G44 I44">
    <cfRule type="expression" priority="47" dxfId="0" stopIfTrue="1">
      <formula>F42=""</formula>
    </cfRule>
  </conditionalFormatting>
  <conditionalFormatting sqref="G42">
    <cfRule type="expression" priority="44" dxfId="0" stopIfTrue="1">
      <formula>G42=""</formula>
    </cfRule>
  </conditionalFormatting>
  <conditionalFormatting sqref="I42">
    <cfRule type="expression" priority="43" dxfId="0" stopIfTrue="1">
      <formula>I42=""</formula>
    </cfRule>
  </conditionalFormatting>
  <conditionalFormatting sqref="J41">
    <cfRule type="expression" priority="42" dxfId="5" stopIfTrue="1">
      <formula>J41&gt;N41</formula>
    </cfRule>
  </conditionalFormatting>
  <conditionalFormatting sqref="F41:G41 I41">
    <cfRule type="expression" priority="41" dxfId="0" stopIfTrue="1">
      <formula>F41=""</formula>
    </cfRule>
  </conditionalFormatting>
  <conditionalFormatting sqref="G41">
    <cfRule type="expression" priority="40" dxfId="0" stopIfTrue="1">
      <formula>G41=""</formula>
    </cfRule>
  </conditionalFormatting>
  <conditionalFormatting sqref="I41">
    <cfRule type="expression" priority="39" dxfId="0" stopIfTrue="1">
      <formula>I41=""</formula>
    </cfRule>
  </conditionalFormatting>
  <conditionalFormatting sqref="J37 J39">
    <cfRule type="expression" priority="36" dxfId="5" stopIfTrue="1">
      <formula>J37&gt;N37</formula>
    </cfRule>
  </conditionalFormatting>
  <conditionalFormatting sqref="F37 F39:G39 I39">
    <cfRule type="expression" priority="35" dxfId="0" stopIfTrue="1">
      <formula>F37=""</formula>
    </cfRule>
  </conditionalFormatting>
  <conditionalFormatting sqref="G37">
    <cfRule type="expression" priority="32" dxfId="0" stopIfTrue="1">
      <formula>G37=""</formula>
    </cfRule>
  </conditionalFormatting>
  <conditionalFormatting sqref="I37">
    <cfRule type="expression" priority="31" dxfId="0" stopIfTrue="1">
      <formula>I37=""</formula>
    </cfRule>
  </conditionalFormatting>
  <conditionalFormatting sqref="J35:J36">
    <cfRule type="expression" priority="30" dxfId="5" stopIfTrue="1">
      <formula>J35&gt;N35</formula>
    </cfRule>
  </conditionalFormatting>
  <conditionalFormatting sqref="F35 F36:G36 I36">
    <cfRule type="expression" priority="29" dxfId="0" stopIfTrue="1">
      <formula>F35=""</formula>
    </cfRule>
  </conditionalFormatting>
  <conditionalFormatting sqref="G36">
    <cfRule type="expression" priority="28" dxfId="0" stopIfTrue="1">
      <formula>G36=""</formula>
    </cfRule>
  </conditionalFormatting>
  <conditionalFormatting sqref="I36">
    <cfRule type="expression" priority="27" dxfId="0" stopIfTrue="1">
      <formula>I36=""</formula>
    </cfRule>
  </conditionalFormatting>
  <conditionalFormatting sqref="G35">
    <cfRule type="expression" priority="26" dxfId="0" stopIfTrue="1">
      <formula>G35=""</formula>
    </cfRule>
  </conditionalFormatting>
  <conditionalFormatting sqref="I35">
    <cfRule type="expression" priority="25" dxfId="0" stopIfTrue="1">
      <formula>I35=""</formula>
    </cfRule>
  </conditionalFormatting>
  <conditionalFormatting sqref="J30:J31">
    <cfRule type="expression" priority="18" dxfId="5" stopIfTrue="1">
      <formula>J30&gt;N30</formula>
    </cfRule>
  </conditionalFormatting>
  <conditionalFormatting sqref="F30 F31:G31 I31">
    <cfRule type="expression" priority="17" dxfId="0" stopIfTrue="1">
      <formula>F30=""</formula>
    </cfRule>
  </conditionalFormatting>
  <conditionalFormatting sqref="G31">
    <cfRule type="expression" priority="16" dxfId="0" stopIfTrue="1">
      <formula>G31=""</formula>
    </cfRule>
  </conditionalFormatting>
  <conditionalFormatting sqref="I31">
    <cfRule type="expression" priority="15" dxfId="0" stopIfTrue="1">
      <formula>I31=""</formula>
    </cfRule>
  </conditionalFormatting>
  <conditionalFormatting sqref="G30">
    <cfRule type="expression" priority="14" dxfId="0" stopIfTrue="1">
      <formula>G30=""</formula>
    </cfRule>
  </conditionalFormatting>
  <conditionalFormatting sqref="I30">
    <cfRule type="expression" priority="13" dxfId="0" stopIfTrue="1">
      <formula>I30=""</formula>
    </cfRule>
  </conditionalFormatting>
  <conditionalFormatting sqref="J28">
    <cfRule type="expression" priority="12" dxfId="5" stopIfTrue="1">
      <formula>J28&gt;N28</formula>
    </cfRule>
  </conditionalFormatting>
  <conditionalFormatting sqref="F28:G28 I28">
    <cfRule type="expression" priority="11" dxfId="0" stopIfTrue="1">
      <formula>F28=""</formula>
    </cfRule>
  </conditionalFormatting>
  <conditionalFormatting sqref="G28">
    <cfRule type="expression" priority="10" dxfId="0" stopIfTrue="1">
      <formula>G28=""</formula>
    </cfRule>
  </conditionalFormatting>
  <conditionalFormatting sqref="I28">
    <cfRule type="expression" priority="9" dxfId="0" stopIfTrue="1">
      <formula>I28=""</formula>
    </cfRule>
  </conditionalFormatting>
  <conditionalFormatting sqref="J25:J26 J28 J30:J33 J35:J37 J39:J42 J44:J46">
    <cfRule type="expression" priority="6" dxfId="5" stopIfTrue="1">
      <formula>J25&gt;N25</formula>
    </cfRule>
  </conditionalFormatting>
  <conditionalFormatting sqref="F26:G26 I26 F25:F26 F28 F30:F33 F35:F37 F39:F42 F44:F46">
    <cfRule type="expression" priority="5" dxfId="0" stopIfTrue="1">
      <formula>F25=""</formula>
    </cfRule>
  </conditionalFormatting>
  <conditionalFormatting sqref="G26">
    <cfRule type="expression" priority="4" dxfId="0" stopIfTrue="1">
      <formula>G26=""</formula>
    </cfRule>
  </conditionalFormatting>
  <conditionalFormatting sqref="I26">
    <cfRule type="expression" priority="3" dxfId="0" stopIfTrue="1">
      <formula>I26=""</formula>
    </cfRule>
  </conditionalFormatting>
  <conditionalFormatting sqref="G25:G26 G28 G30:G33 G35:G37 G39:G42 G44:G46">
    <cfRule type="expression" priority="2" dxfId="0" stopIfTrue="1">
      <formula>G25=""</formula>
    </cfRule>
  </conditionalFormatting>
  <conditionalFormatting sqref="I25:I26 I28 I30:I33 I35:I37 I39:I42 I44:I46">
    <cfRule type="expression" priority="1" dxfId="0" stopIfTrue="1">
      <formula>I25=""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2018-03-07T14:17:45Z</cp:lastPrinted>
  <dcterms:created xsi:type="dcterms:W3CDTF">2018-03-07T14:23:23Z</dcterms:created>
  <dcterms:modified xsi:type="dcterms:W3CDTF">2018-04-06T12:11:30Z</dcterms:modified>
  <cp:category/>
  <cp:version/>
  <cp:contentType/>
  <cp:contentStatus/>
</cp:coreProperties>
</file>