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'ModeloPlanilhaObras'!$A$1:$L$56</definedName>
  </definedNames>
  <calcPr fullCalcOnLoad="1"/>
</workbook>
</file>

<file path=xl/sharedStrings.xml><?xml version="1.0" encoding="utf-8"?>
<sst xmlns="http://schemas.openxmlformats.org/spreadsheetml/2006/main" count="100" uniqueCount="88">
  <si>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</si>
  <si>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</si>
  <si>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</si>
  <si>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</si>
  <si>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</si>
  <si>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</si>
  <si>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</si>
  <si>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</si>
  <si>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</si>
  <si>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</si>
  <si>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</si>
  <si>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</si>
  <si>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</si>
  <si>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</si>
  <si>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</si>
  <si>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</si>
  <si>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</si>
  <si>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</si>
  <si>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</si>
  <si>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</si>
  <si>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</si>
  <si>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</si>
  <si>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UN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</si>
  <si>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</si>
  <si>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</si>
  <si>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</si>
  <si>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</si>
  <si>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</si>
  <si>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</si>
  <si>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</si>
  <si>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</si>
  <si>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</si>
  <si>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</si>
  <si>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</si>
  <si>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</si>
  <si>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</si>
  <si>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M</t>
  </si>
  <si>
    <t>1.2</t>
  </si>
  <si>
    <t>M2</t>
  </si>
  <si>
    <t>2</t>
  </si>
  <si>
    <t>2.1</t>
  </si>
  <si>
    <t>PROPONENTE:</t>
  </si>
  <si>
    <t>TOMADA DE PREÇOS</t>
  </si>
  <si>
    <t>CARGA MANUAL DE ENTULHO EM CAMINHAO BASCULANTE 6 M3</t>
  </si>
  <si>
    <t>M3</t>
  </si>
  <si>
    <t>PLACA DE OBRA EM CHAPA DE ACO GALVANIZADO</t>
  </si>
  <si>
    <t>3</t>
  </si>
  <si>
    <t>3.1</t>
  </si>
  <si>
    <t>3.2</t>
  </si>
  <si>
    <t>3.3</t>
  </si>
  <si>
    <t>4</t>
  </si>
  <si>
    <t>4.1</t>
  </si>
  <si>
    <t>5</t>
  </si>
  <si>
    <t>5.1</t>
  </si>
  <si>
    <t>5.2</t>
  </si>
  <si>
    <t>6</t>
  </si>
  <si>
    <t>6.1</t>
  </si>
  <si>
    <t>Contratação de empresa para execução de Serviços de engenharia e arquitetura destinados a Confecção e Instalação de 17 paraciclos metálicos em locais distintos dentro da Estação de Cidadania Sul, sendo 9 deles no bicicletário existente que será ampliado em 5,24m² e mais 8 no novo bicicletário externo descoberto de área de 18,00 m², totalizando 23,24m²</t>
  </si>
  <si>
    <t>ADMINISTRAÇÃO LOCAL</t>
  </si>
  <si>
    <t>ENGENHEIRO CIVIL DE OBRA JUNIOR COM ENCARGOS COMPLEMENTARES</t>
  </si>
  <si>
    <t>H</t>
  </si>
  <si>
    <t>ENCARREGADO GERAL COM ENCARGOS COMPLEMENTARES</t>
  </si>
  <si>
    <t>Canteiro de Obras</t>
  </si>
  <si>
    <t>PREPARAÇÃO DO TERRENO</t>
  </si>
  <si>
    <t>RETIRADA DE GRAMA EM PLACAS</t>
  </si>
  <si>
    <t>RETIRADA DE MEIO FIO C/ EMPILHAMENTO E S/ REMOCAO</t>
  </si>
  <si>
    <t>RETIRADA DE PARACICLOS METALICOS - COMPOSIÇÃO SINAPI_89263U</t>
  </si>
  <si>
    <t>PISO DE CONCRETO</t>
  </si>
  <si>
    <t>REGULARIZAÇÃO DE SUPERFICIE DE CONCRETO APARENTE</t>
  </si>
  <si>
    <t>4.2</t>
  </si>
  <si>
    <t>FORMA TABUA PARA CONCRETO EM FUNDACAO C/ REAPROVEITAMENTO 5X</t>
  </si>
  <si>
    <t>4.3</t>
  </si>
  <si>
    <t>CAMADA DRENANTE COM BRITA NUM 2</t>
  </si>
  <si>
    <t>4.4</t>
  </si>
  <si>
    <t>REATERRO INTERNO (EDIFICACOES) COMPACTADO MANUALMENTE</t>
  </si>
  <si>
    <t>4.5</t>
  </si>
  <si>
    <t>GRELHA DE FERRO FUNDIDO PARA CANALETA LARG = 30CM, FORNECIMENTO E ASSE NTAMENTO</t>
  </si>
  <si>
    <t>4.6</t>
  </si>
  <si>
    <t>PISO EM CONCRETO 20 MPA PREPARO MECANICO, ESPESSURA 7CM, INCLUSO SELAN TE ELASTICO A BASE DE POLIURETANO</t>
  </si>
  <si>
    <t>Serviço Externo</t>
  </si>
  <si>
    <t>PARACICLO DE ESTRUTURA TUBULAR 2" (50MM) COMPRIMENTO 1,80M ALTURA 0,70M, FIXADO EM CHAPAS COM PARAFUSOS TIPO PARABOLT, CONJUNTO EM ACO GALVANIZADO A FOGO - FORNECIMENTO E INSTALACAO - COMPOSICAO SINAPI 73932/001U E 6391U</t>
  </si>
  <si>
    <t>PINTURA ELETROSTATICA COM TINTA EPOXI, UTILIZACO DE REVOLVER DE AR COMPRIMIDO, DUAS DEMAOS [PARACICLO] - COMPOSICAO SINAPI OUT 2016 - 79760U, 74145/1U</t>
  </si>
  <si>
    <t>LIMPEZA FINAL DE OBRA</t>
  </si>
  <si>
    <t>LIMPEZA FINAL DA OBRA</t>
  </si>
  <si>
    <t>6.2</t>
  </si>
  <si>
    <t>6.3</t>
  </si>
  <si>
    <t>TRANSPORTE COM CAMINHÃO BASCULANTE DE 10 M3, EM VIA URBANA PAVIMENTADA , DMT ACIMA DE 30KM (UNIDADE: M3XKM). AF_04/2016</t>
  </si>
  <si>
    <t>M3XKM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</si>
</sst>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4" fillId="37" borderId="24" xfId="0" applyNumberFormat="1" applyFont="1" applyFill="1" applyBorder="1" applyAlignment="1" applyProtection="1">
      <alignment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N76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2.421875" style="1" customWidth="1"/>
    <col min="2" max="2" width="23.28125" style="1" customWidth="1"/>
    <col min="3" max="3" width="53.8515625" style="2" customWidth="1"/>
    <col min="4" max="4" width="11.8515625" style="1" customWidth="1"/>
    <col min="5" max="5" width="10.7109375" style="1" customWidth="1"/>
    <col min="6" max="6" width="15.421875" style="1" bestFit="1" customWidth="1"/>
    <col min="7" max="7" width="10.7109375" style="1" customWidth="1"/>
    <col min="8" max="8" width="12.140625" style="1" bestFit="1" customWidth="1"/>
    <col min="9" max="9" width="10.7109375" style="1" customWidth="1"/>
    <col min="10" max="10" width="12.7109375" style="1" customWidth="1"/>
    <col min="11" max="11" width="20.7109375" style="1" customWidth="1"/>
    <col min="12" max="12" width="2.421875" style="1" customWidth="1"/>
    <col min="13" max="13" width="9.140625" style="3" customWidth="1"/>
    <col min="14" max="14" width="32.8515625" style="3" hidden="1" customWidth="1"/>
    <col min="15" max="16384" width="9.140625" style="3" customWidth="1"/>
  </cols>
  <sheetData>
    <row r="1" spans="2:11" ht="15.7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42</v>
      </c>
      <c r="C3" s="42">
        <v>672018</v>
      </c>
      <c r="K3" s="9"/>
    </row>
    <row r="4" spans="2:11" ht="15.75">
      <c r="B4" s="8" t="s">
        <v>41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57" t="s">
        <v>6</v>
      </c>
      <c r="C10" s="57"/>
      <c r="D10" s="57"/>
      <c r="E10" s="57"/>
      <c r="F10" s="57"/>
      <c r="G10" s="57"/>
      <c r="H10" s="57"/>
      <c r="I10" s="57"/>
      <c r="J10" s="57"/>
      <c r="K10" s="57"/>
    </row>
    <row r="12" spans="2:11" ht="15">
      <c r="B12" s="58" t="s">
        <v>7</v>
      </c>
      <c r="C12" s="58"/>
      <c r="D12" s="59" t="s">
        <v>8</v>
      </c>
      <c r="E12" s="59"/>
      <c r="F12" s="59"/>
      <c r="G12" s="59"/>
      <c r="H12" s="59"/>
      <c r="I12" s="60" t="s">
        <v>9</v>
      </c>
      <c r="J12" s="60"/>
      <c r="K12" s="60"/>
    </row>
    <row r="13" spans="2:11" ht="80.25" customHeight="1">
      <c r="B13" s="61" t="s">
        <v>57</v>
      </c>
      <c r="C13" s="61"/>
      <c r="D13" s="62">
        <f>K45</f>
        <v>0</v>
      </c>
      <c r="E13" s="62"/>
      <c r="F13" s="62"/>
      <c r="G13" s="62"/>
      <c r="H13" s="62"/>
      <c r="I13" s="63" t="str">
        <f>_xlfn.IFERROR(IF(D13=0,"(INFORMAR AQUI O VALOR POR EXTENSO)",CONVERTERPARAEXTENSO(D13)),"(INFORMAR AQUI O VALOR POR EXTENSO)")</f>
        <v>(INFORMAR AQUI O VALOR POR EXTENSO)</v>
      </c>
      <c r="J13" s="63"/>
      <c r="K13" s="63"/>
    </row>
    <row r="15" spans="2:11" ht="15">
      <c r="B15" s="67" t="s">
        <v>10</v>
      </c>
      <c r="C15" s="67"/>
      <c r="D15" s="41"/>
      <c r="E15" s="68" t="str">
        <f>_xlfn.IFERROR(IF(D15="","(INFORMAR AQUI O PRAZO POR EXTENSO) dias","("&amp;EXTENSO(ROUND(D15,0))&amp;")"&amp;" dias"),"(INFORMAR AQUI O PRAZO POR EXTENSO) dias")</f>
        <v>(INFORMAR AQUI O PRAZO POR EXTENSO) dias</v>
      </c>
      <c r="F15" s="68"/>
      <c r="G15" s="68"/>
      <c r="H15" s="68"/>
      <c r="I15" s="68"/>
      <c r="J15" s="68"/>
      <c r="K15" s="68"/>
    </row>
    <row r="17" spans="2:11" ht="15">
      <c r="B17" s="69" t="s">
        <v>11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2:11" ht="33.75" customHeight="1">
      <c r="B18" s="70" t="s">
        <v>12</v>
      </c>
      <c r="C18" s="70"/>
      <c r="D18" s="70"/>
      <c r="E18" s="70"/>
      <c r="F18" s="70"/>
      <c r="G18" s="70"/>
      <c r="H18" s="70"/>
      <c r="I18" s="70"/>
      <c r="J18" s="70"/>
      <c r="K18" s="70"/>
    </row>
    <row r="20" spans="2:14" ht="15">
      <c r="B20" s="59" t="s">
        <v>13</v>
      </c>
      <c r="C20" s="59" t="s">
        <v>14</v>
      </c>
      <c r="D20" s="59" t="s">
        <v>15</v>
      </c>
      <c r="E20" s="72" t="s">
        <v>16</v>
      </c>
      <c r="F20" s="66" t="s">
        <v>17</v>
      </c>
      <c r="G20" s="66"/>
      <c r="H20" s="66"/>
      <c r="I20" s="71" t="s">
        <v>18</v>
      </c>
      <c r="J20" s="58" t="s">
        <v>19</v>
      </c>
      <c r="K20" s="58" t="s">
        <v>20</v>
      </c>
      <c r="N20" s="65" t="s">
        <v>21</v>
      </c>
    </row>
    <row r="21" spans="2:14" ht="15">
      <c r="B21" s="59"/>
      <c r="C21" s="59"/>
      <c r="D21" s="59"/>
      <c r="E21" s="72"/>
      <c r="F21" s="43" t="s">
        <v>31</v>
      </c>
      <c r="G21" s="43" t="s">
        <v>32</v>
      </c>
      <c r="H21" s="44" t="s">
        <v>33</v>
      </c>
      <c r="I21" s="71"/>
      <c r="J21" s="58"/>
      <c r="K21" s="58"/>
      <c r="N21" s="65"/>
    </row>
    <row r="22" spans="2:14" ht="15">
      <c r="B22" s="45" t="s">
        <v>34</v>
      </c>
      <c r="C22" s="46" t="s">
        <v>58</v>
      </c>
      <c r="D22" s="47"/>
      <c r="E22" s="48"/>
      <c r="F22" s="48"/>
      <c r="G22" s="48"/>
      <c r="H22" s="48"/>
      <c r="I22" s="49"/>
      <c r="J22" s="48"/>
      <c r="K22" s="50"/>
      <c r="N22" s="23"/>
    </row>
    <row r="23" spans="2:14" ht="28.5">
      <c r="B23" s="51" t="s">
        <v>35</v>
      </c>
      <c r="C23" s="51" t="s">
        <v>59</v>
      </c>
      <c r="D23" s="52" t="s">
        <v>60</v>
      </c>
      <c r="E23" s="53">
        <v>5</v>
      </c>
      <c r="F23" s="54"/>
      <c r="G23" s="54"/>
      <c r="H23" s="53">
        <f aca="true" t="shared" si="0" ref="H23:H44">IF(E23&lt;&gt;"",ROUND(F23,2)+ROUND(G23,2),"")</f>
        <v>0</v>
      </c>
      <c r="I23" s="55"/>
      <c r="J23" s="53">
        <f aca="true" t="shared" si="1" ref="J23:J44">IF(E23&lt;&gt;"",ROUND(H23*(1+ROUND(I23,4)),2),"")</f>
        <v>0</v>
      </c>
      <c r="K23" s="53">
        <f aca="true" t="shared" si="2" ref="K23:K44">IF(E23&lt;&gt;"",ROUND(ROUND(J23,2)*ROUND(E23,2),2),"")</f>
        <v>0</v>
      </c>
      <c r="N23" s="23">
        <v>65.86</v>
      </c>
    </row>
    <row r="24" spans="2:14" ht="28.5">
      <c r="B24" s="51" t="s">
        <v>37</v>
      </c>
      <c r="C24" s="51" t="s">
        <v>61</v>
      </c>
      <c r="D24" s="52" t="s">
        <v>60</v>
      </c>
      <c r="E24" s="53">
        <v>22</v>
      </c>
      <c r="F24" s="54"/>
      <c r="G24" s="54"/>
      <c r="H24" s="53">
        <f t="shared" si="0"/>
        <v>0</v>
      </c>
      <c r="I24" s="55"/>
      <c r="J24" s="53">
        <f t="shared" si="1"/>
        <v>0</v>
      </c>
      <c r="K24" s="53">
        <f t="shared" si="2"/>
        <v>0</v>
      </c>
      <c r="N24" s="23">
        <v>40.68</v>
      </c>
    </row>
    <row r="25" spans="2:14" ht="15">
      <c r="B25" s="45" t="s">
        <v>39</v>
      </c>
      <c r="C25" s="46" t="s">
        <v>62</v>
      </c>
      <c r="D25" s="47"/>
      <c r="E25" s="48"/>
      <c r="F25" s="48"/>
      <c r="G25" s="48"/>
      <c r="H25" s="48">
        <f t="shared" si="0"/>
      </c>
      <c r="I25" s="49"/>
      <c r="J25" s="48">
        <f t="shared" si="1"/>
      </c>
      <c r="K25" s="50">
        <f t="shared" si="2"/>
      </c>
      <c r="N25" s="23"/>
    </row>
    <row r="26" spans="2:14" ht="14.25">
      <c r="B26" s="51" t="s">
        <v>40</v>
      </c>
      <c r="C26" s="51" t="s">
        <v>45</v>
      </c>
      <c r="D26" s="52" t="s">
        <v>38</v>
      </c>
      <c r="E26" s="53">
        <v>2.5</v>
      </c>
      <c r="F26" s="54"/>
      <c r="G26" s="54"/>
      <c r="H26" s="53">
        <f t="shared" si="0"/>
        <v>0</v>
      </c>
      <c r="I26" s="55"/>
      <c r="J26" s="53">
        <f t="shared" si="1"/>
        <v>0</v>
      </c>
      <c r="K26" s="53">
        <f t="shared" si="2"/>
        <v>0</v>
      </c>
      <c r="N26" s="23">
        <v>417.63</v>
      </c>
    </row>
    <row r="27" spans="2:14" ht="15">
      <c r="B27" s="45" t="s">
        <v>46</v>
      </c>
      <c r="C27" s="46" t="s">
        <v>63</v>
      </c>
      <c r="D27" s="47"/>
      <c r="E27" s="48"/>
      <c r="F27" s="48"/>
      <c r="G27" s="48"/>
      <c r="H27" s="48">
        <f t="shared" si="0"/>
      </c>
      <c r="I27" s="49"/>
      <c r="J27" s="48">
        <f t="shared" si="1"/>
      </c>
      <c r="K27" s="50">
        <f t="shared" si="2"/>
      </c>
      <c r="N27" s="23"/>
    </row>
    <row r="28" spans="2:14" ht="14.25">
      <c r="B28" s="51" t="s">
        <v>47</v>
      </c>
      <c r="C28" s="51" t="s">
        <v>64</v>
      </c>
      <c r="D28" s="52" t="s">
        <v>38</v>
      </c>
      <c r="E28" s="53">
        <v>23.24</v>
      </c>
      <c r="F28" s="54"/>
      <c r="G28" s="54"/>
      <c r="H28" s="53">
        <f t="shared" si="0"/>
        <v>0</v>
      </c>
      <c r="I28" s="55"/>
      <c r="J28" s="53">
        <f t="shared" si="1"/>
        <v>0</v>
      </c>
      <c r="K28" s="53">
        <f t="shared" si="2"/>
        <v>0</v>
      </c>
      <c r="N28" s="23">
        <v>5.06</v>
      </c>
    </row>
    <row r="29" spans="2:14" ht="28.5">
      <c r="B29" s="51" t="s">
        <v>48</v>
      </c>
      <c r="C29" s="51" t="s">
        <v>65</v>
      </c>
      <c r="D29" s="52" t="s">
        <v>36</v>
      </c>
      <c r="E29" s="53">
        <v>9</v>
      </c>
      <c r="F29" s="54"/>
      <c r="G29" s="54"/>
      <c r="H29" s="53">
        <f t="shared" si="0"/>
        <v>0</v>
      </c>
      <c r="I29" s="55"/>
      <c r="J29" s="53">
        <f t="shared" si="1"/>
        <v>0</v>
      </c>
      <c r="K29" s="53">
        <f t="shared" si="2"/>
        <v>0</v>
      </c>
      <c r="N29" s="23">
        <v>9.92</v>
      </c>
    </row>
    <row r="30" spans="2:14" ht="28.5">
      <c r="B30" s="51" t="s">
        <v>49</v>
      </c>
      <c r="C30" s="51" t="s">
        <v>66</v>
      </c>
      <c r="D30" s="52" t="s">
        <v>38</v>
      </c>
      <c r="E30" s="53">
        <v>10</v>
      </c>
      <c r="F30" s="54"/>
      <c r="G30" s="54"/>
      <c r="H30" s="53">
        <f t="shared" si="0"/>
        <v>0</v>
      </c>
      <c r="I30" s="55"/>
      <c r="J30" s="53">
        <f t="shared" si="1"/>
        <v>0</v>
      </c>
      <c r="K30" s="53">
        <f t="shared" si="2"/>
        <v>0</v>
      </c>
      <c r="N30" s="23">
        <v>30.4</v>
      </c>
    </row>
    <row r="31" spans="2:14" ht="15">
      <c r="B31" s="45" t="s">
        <v>50</v>
      </c>
      <c r="C31" s="46" t="s">
        <v>67</v>
      </c>
      <c r="D31" s="47"/>
      <c r="E31" s="48"/>
      <c r="F31" s="48"/>
      <c r="G31" s="48"/>
      <c r="H31" s="48">
        <f t="shared" si="0"/>
      </c>
      <c r="I31" s="49"/>
      <c r="J31" s="48">
        <f t="shared" si="1"/>
      </c>
      <c r="K31" s="50">
        <f t="shared" si="2"/>
      </c>
      <c r="N31" s="23"/>
    </row>
    <row r="32" spans="2:14" ht="28.5">
      <c r="B32" s="51" t="s">
        <v>51</v>
      </c>
      <c r="C32" s="51" t="s">
        <v>68</v>
      </c>
      <c r="D32" s="52" t="s">
        <v>38</v>
      </c>
      <c r="E32" s="53">
        <v>23.24</v>
      </c>
      <c r="F32" s="54"/>
      <c r="G32" s="54"/>
      <c r="H32" s="53">
        <f t="shared" si="0"/>
        <v>0</v>
      </c>
      <c r="I32" s="55"/>
      <c r="J32" s="53">
        <f t="shared" si="1"/>
        <v>0</v>
      </c>
      <c r="K32" s="53">
        <f t="shared" si="2"/>
        <v>0</v>
      </c>
      <c r="N32" s="23">
        <v>12.5</v>
      </c>
    </row>
    <row r="33" spans="2:14" ht="28.5">
      <c r="B33" s="51" t="s">
        <v>69</v>
      </c>
      <c r="C33" s="51" t="s">
        <v>70</v>
      </c>
      <c r="D33" s="52" t="s">
        <v>38</v>
      </c>
      <c r="E33" s="53">
        <v>2.52</v>
      </c>
      <c r="F33" s="54"/>
      <c r="G33" s="54"/>
      <c r="H33" s="53">
        <f t="shared" si="0"/>
        <v>0</v>
      </c>
      <c r="I33" s="55"/>
      <c r="J33" s="53">
        <f t="shared" si="1"/>
        <v>0</v>
      </c>
      <c r="K33" s="53">
        <f t="shared" si="2"/>
        <v>0</v>
      </c>
      <c r="N33" s="23">
        <v>43.41</v>
      </c>
    </row>
    <row r="34" spans="2:14" ht="14.25">
      <c r="B34" s="51" t="s">
        <v>71</v>
      </c>
      <c r="C34" s="51" t="s">
        <v>72</v>
      </c>
      <c r="D34" s="52" t="s">
        <v>44</v>
      </c>
      <c r="E34" s="53">
        <v>1.16</v>
      </c>
      <c r="F34" s="54"/>
      <c r="G34" s="54"/>
      <c r="H34" s="53">
        <f t="shared" si="0"/>
        <v>0</v>
      </c>
      <c r="I34" s="55"/>
      <c r="J34" s="53">
        <f t="shared" si="1"/>
        <v>0</v>
      </c>
      <c r="K34" s="53">
        <f t="shared" si="2"/>
        <v>0</v>
      </c>
      <c r="N34" s="23">
        <v>128.68</v>
      </c>
    </row>
    <row r="35" spans="2:14" ht="28.5">
      <c r="B35" s="51" t="s">
        <v>73</v>
      </c>
      <c r="C35" s="51" t="s">
        <v>74</v>
      </c>
      <c r="D35" s="52" t="s">
        <v>44</v>
      </c>
      <c r="E35" s="53">
        <v>1.86</v>
      </c>
      <c r="F35" s="54"/>
      <c r="G35" s="54"/>
      <c r="H35" s="53">
        <f t="shared" si="0"/>
        <v>0</v>
      </c>
      <c r="I35" s="55"/>
      <c r="J35" s="53">
        <f t="shared" si="1"/>
        <v>0</v>
      </c>
      <c r="K35" s="53">
        <f t="shared" si="2"/>
        <v>0</v>
      </c>
      <c r="N35" s="23">
        <v>70.94</v>
      </c>
    </row>
    <row r="36" spans="2:14" ht="42.75">
      <c r="B36" s="51" t="s">
        <v>75</v>
      </c>
      <c r="C36" s="51" t="s">
        <v>76</v>
      </c>
      <c r="D36" s="52" t="s">
        <v>36</v>
      </c>
      <c r="E36" s="53">
        <v>10.28</v>
      </c>
      <c r="F36" s="54"/>
      <c r="G36" s="54"/>
      <c r="H36" s="53">
        <f t="shared" si="0"/>
        <v>0</v>
      </c>
      <c r="I36" s="55"/>
      <c r="J36" s="53">
        <f t="shared" si="1"/>
        <v>0</v>
      </c>
      <c r="K36" s="53">
        <f t="shared" si="2"/>
        <v>0</v>
      </c>
      <c r="N36" s="23">
        <v>260.27</v>
      </c>
    </row>
    <row r="37" spans="2:14" ht="42.75">
      <c r="B37" s="51" t="s">
        <v>77</v>
      </c>
      <c r="C37" s="51" t="s">
        <v>78</v>
      </c>
      <c r="D37" s="52" t="s">
        <v>38</v>
      </c>
      <c r="E37" s="53">
        <v>23.24</v>
      </c>
      <c r="F37" s="54"/>
      <c r="G37" s="54"/>
      <c r="H37" s="53">
        <f t="shared" si="0"/>
        <v>0</v>
      </c>
      <c r="I37" s="55"/>
      <c r="J37" s="53">
        <f t="shared" si="1"/>
        <v>0</v>
      </c>
      <c r="K37" s="53">
        <f t="shared" si="2"/>
        <v>0</v>
      </c>
      <c r="N37" s="23">
        <v>54.84</v>
      </c>
    </row>
    <row r="38" spans="2:14" ht="15">
      <c r="B38" s="45" t="s">
        <v>52</v>
      </c>
      <c r="C38" s="46" t="s">
        <v>79</v>
      </c>
      <c r="D38" s="47"/>
      <c r="E38" s="48"/>
      <c r="F38" s="48"/>
      <c r="G38" s="48"/>
      <c r="H38" s="48">
        <f t="shared" si="0"/>
      </c>
      <c r="I38" s="49"/>
      <c r="J38" s="48">
        <f t="shared" si="1"/>
      </c>
      <c r="K38" s="50">
        <f t="shared" si="2"/>
      </c>
      <c r="N38" s="23"/>
    </row>
    <row r="39" spans="2:14" ht="85.5">
      <c r="B39" s="51" t="s">
        <v>53</v>
      </c>
      <c r="C39" s="51" t="s">
        <v>80</v>
      </c>
      <c r="D39" s="52" t="s">
        <v>22</v>
      </c>
      <c r="E39" s="53">
        <v>17</v>
      </c>
      <c r="F39" s="54"/>
      <c r="G39" s="54"/>
      <c r="H39" s="53">
        <f t="shared" si="0"/>
        <v>0</v>
      </c>
      <c r="I39" s="55"/>
      <c r="J39" s="53">
        <f t="shared" si="1"/>
        <v>0</v>
      </c>
      <c r="K39" s="53">
        <f t="shared" si="2"/>
        <v>0</v>
      </c>
      <c r="N39" s="23">
        <v>622.61</v>
      </c>
    </row>
    <row r="40" spans="2:14" ht="57">
      <c r="B40" s="51" t="s">
        <v>54</v>
      </c>
      <c r="C40" s="51" t="s">
        <v>81</v>
      </c>
      <c r="D40" s="52" t="s">
        <v>38</v>
      </c>
      <c r="E40" s="53">
        <v>44.88</v>
      </c>
      <c r="F40" s="54"/>
      <c r="G40" s="54"/>
      <c r="H40" s="53">
        <f t="shared" si="0"/>
        <v>0</v>
      </c>
      <c r="I40" s="55"/>
      <c r="J40" s="53">
        <f t="shared" si="1"/>
        <v>0</v>
      </c>
      <c r="K40" s="53">
        <f t="shared" si="2"/>
        <v>0</v>
      </c>
      <c r="N40" s="23">
        <v>50.31</v>
      </c>
    </row>
    <row r="41" spans="2:14" ht="15">
      <c r="B41" s="45" t="s">
        <v>55</v>
      </c>
      <c r="C41" s="46" t="s">
        <v>82</v>
      </c>
      <c r="D41" s="47"/>
      <c r="E41" s="48"/>
      <c r="F41" s="48"/>
      <c r="G41" s="48"/>
      <c r="H41" s="48">
        <f t="shared" si="0"/>
      </c>
      <c r="I41" s="49"/>
      <c r="J41" s="48">
        <f t="shared" si="1"/>
      </c>
      <c r="K41" s="50">
        <f t="shared" si="2"/>
      </c>
      <c r="N41" s="23"/>
    </row>
    <row r="42" spans="2:14" ht="14.25">
      <c r="B42" s="51" t="s">
        <v>56</v>
      </c>
      <c r="C42" s="51" t="s">
        <v>83</v>
      </c>
      <c r="D42" s="52" t="s">
        <v>38</v>
      </c>
      <c r="E42" s="53">
        <v>23.24</v>
      </c>
      <c r="F42" s="54"/>
      <c r="G42" s="54"/>
      <c r="H42" s="53">
        <f t="shared" si="0"/>
        <v>0</v>
      </c>
      <c r="I42" s="55"/>
      <c r="J42" s="53">
        <f t="shared" si="1"/>
        <v>0</v>
      </c>
      <c r="K42" s="53">
        <f t="shared" si="2"/>
        <v>0</v>
      </c>
      <c r="N42" s="23">
        <v>3.01</v>
      </c>
    </row>
    <row r="43" spans="2:14" ht="28.5">
      <c r="B43" s="51" t="s">
        <v>84</v>
      </c>
      <c r="C43" s="51" t="s">
        <v>43</v>
      </c>
      <c r="D43" s="52" t="s">
        <v>44</v>
      </c>
      <c r="E43" s="53">
        <v>3.96</v>
      </c>
      <c r="F43" s="54"/>
      <c r="G43" s="54"/>
      <c r="H43" s="53">
        <f t="shared" si="0"/>
        <v>0</v>
      </c>
      <c r="I43" s="55"/>
      <c r="J43" s="53">
        <f t="shared" si="1"/>
        <v>0</v>
      </c>
      <c r="K43" s="53">
        <f t="shared" si="2"/>
        <v>0</v>
      </c>
      <c r="N43" s="23">
        <v>26.44</v>
      </c>
    </row>
    <row r="44" spans="2:14" ht="42.75">
      <c r="B44" s="51" t="s">
        <v>85</v>
      </c>
      <c r="C44" s="51" t="s">
        <v>86</v>
      </c>
      <c r="D44" s="52" t="s">
        <v>87</v>
      </c>
      <c r="E44" s="53">
        <v>39.6</v>
      </c>
      <c r="F44" s="54"/>
      <c r="G44" s="54"/>
      <c r="H44" s="53">
        <f t="shared" si="0"/>
        <v>0</v>
      </c>
      <c r="I44" s="55"/>
      <c r="J44" s="53">
        <f t="shared" si="1"/>
        <v>0</v>
      </c>
      <c r="K44" s="53">
        <f t="shared" si="2"/>
        <v>0</v>
      </c>
      <c r="N44" s="23">
        <v>0.9</v>
      </c>
    </row>
    <row r="45" spans="2:11" ht="15">
      <c r="B45" s="24"/>
      <c r="C45" s="25"/>
      <c r="D45" s="25"/>
      <c r="E45" s="25"/>
      <c r="F45" s="25"/>
      <c r="G45" s="25"/>
      <c r="H45" s="25"/>
      <c r="I45" s="26"/>
      <c r="J45" s="27" t="s">
        <v>23</v>
      </c>
      <c r="K45" s="28">
        <f>SUM(K22:K44)</f>
        <v>0</v>
      </c>
    </row>
    <row r="46" ht="12.75">
      <c r="J46" s="29"/>
    </row>
    <row r="47" spans="2:10" ht="14.25">
      <c r="B47" s="30"/>
      <c r="C47" s="31">
        <f>C7</f>
        <v>0</v>
      </c>
      <c r="J47" s="29"/>
    </row>
    <row r="48" spans="2:10" ht="14.25">
      <c r="B48" s="32" t="str">
        <f>IF(B47="","(cidade)","")</f>
        <v>(cidade)</v>
      </c>
      <c r="C48" s="33"/>
      <c r="J48" s="29"/>
    </row>
    <row r="49" ht="12.75">
      <c r="J49" s="29"/>
    </row>
    <row r="50" ht="12.75">
      <c r="J50" s="29"/>
    </row>
    <row r="51" spans="3:10" ht="13.5" thickBot="1">
      <c r="C51" s="34"/>
      <c r="G51" s="35"/>
      <c r="H51" s="35"/>
      <c r="I51" s="35"/>
      <c r="J51" s="36"/>
    </row>
    <row r="52" spans="2:10" ht="15">
      <c r="B52" s="17"/>
      <c r="C52" s="37" t="s">
        <v>24</v>
      </c>
      <c r="D52" s="17"/>
      <c r="E52" s="17"/>
      <c r="F52" s="17"/>
      <c r="G52" s="57" t="s">
        <v>25</v>
      </c>
      <c r="H52" s="57"/>
      <c r="I52" s="57"/>
      <c r="J52" s="57"/>
    </row>
    <row r="53" spans="2:10" ht="14.25">
      <c r="B53" s="38" t="s">
        <v>26</v>
      </c>
      <c r="C53" s="39"/>
      <c r="D53" s="17"/>
      <c r="F53" s="38" t="s">
        <v>26</v>
      </c>
      <c r="G53" s="64"/>
      <c r="H53" s="64"/>
      <c r="I53" s="64"/>
      <c r="J53" s="64"/>
    </row>
    <row r="54" spans="2:11" ht="14.25">
      <c r="B54" s="38" t="s">
        <v>27</v>
      </c>
      <c r="C54" s="39"/>
      <c r="D54" s="17"/>
      <c r="F54" s="38" t="s">
        <v>28</v>
      </c>
      <c r="G54" s="64"/>
      <c r="H54" s="64"/>
      <c r="I54" s="64"/>
      <c r="J54" s="64"/>
      <c r="K54" s="1" t="str">
        <f>IF(G54="","(Ex,: Engenheiro Civil)","")</f>
        <v>(Ex,: Engenheiro Civil)</v>
      </c>
    </row>
    <row r="55" spans="2:11" ht="14.25">
      <c r="B55" s="38" t="s">
        <v>29</v>
      </c>
      <c r="C55" s="40"/>
      <c r="D55" s="17"/>
      <c r="F55" s="38" t="s">
        <v>30</v>
      </c>
      <c r="G55" s="64"/>
      <c r="H55" s="64"/>
      <c r="I55" s="64"/>
      <c r="J55" s="64"/>
      <c r="K55" s="1" t="str">
        <f>IF(G55="","(Ex: 100015-3)","")</f>
        <v>(Ex: 100015-3)</v>
      </c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</sheetData>
  <sheetProtection sheet="1" formatColumns="0" formatRows="0"/>
  <mergeCells count="25">
    <mergeCell ref="B15:C15"/>
    <mergeCell ref="E15:K15"/>
    <mergeCell ref="B17:K17"/>
    <mergeCell ref="B18:K18"/>
    <mergeCell ref="B20:B21"/>
    <mergeCell ref="D20:D21"/>
    <mergeCell ref="I20:I21"/>
    <mergeCell ref="J20:J21"/>
    <mergeCell ref="C20:C21"/>
    <mergeCell ref="E20:E21"/>
    <mergeCell ref="G54:J54"/>
    <mergeCell ref="K20:K21"/>
    <mergeCell ref="G55:J55"/>
    <mergeCell ref="N20:N21"/>
    <mergeCell ref="F20:H20"/>
    <mergeCell ref="G52:J52"/>
    <mergeCell ref="G53:J53"/>
    <mergeCell ref="B1:K1"/>
    <mergeCell ref="B10:K10"/>
    <mergeCell ref="B12:C12"/>
    <mergeCell ref="D12:H12"/>
    <mergeCell ref="I12:K12"/>
    <mergeCell ref="B13:C13"/>
    <mergeCell ref="D13:H13"/>
    <mergeCell ref="I13:K13"/>
  </mergeCells>
  <conditionalFormatting sqref="C4">
    <cfRule type="expression" priority="107" dxfId="48" stopIfTrue="1">
      <formula>C4=""</formula>
    </cfRule>
    <cfRule type="expression" priority="108" dxfId="48" stopIfTrue="1">
      <formula>""</formula>
    </cfRule>
  </conditionalFormatting>
  <conditionalFormatting sqref="C5">
    <cfRule type="expression" priority="109" dxfId="48" stopIfTrue="1">
      <formula>C5=""</formula>
    </cfRule>
  </conditionalFormatting>
  <conditionalFormatting sqref="C6">
    <cfRule type="expression" priority="110" dxfId="48" stopIfTrue="1">
      <formula>C6=""</formula>
    </cfRule>
  </conditionalFormatting>
  <conditionalFormatting sqref="C7">
    <cfRule type="expression" priority="111" dxfId="48" stopIfTrue="1">
      <formula>C7=""</formula>
    </cfRule>
  </conditionalFormatting>
  <conditionalFormatting sqref="H6">
    <cfRule type="expression" priority="112" dxfId="48" stopIfTrue="1">
      <formula>H6=""</formula>
    </cfRule>
  </conditionalFormatting>
  <conditionalFormatting sqref="H5">
    <cfRule type="expression" priority="113" dxfId="48" stopIfTrue="1">
      <formula>H5=""</formula>
    </cfRule>
  </conditionalFormatting>
  <conditionalFormatting sqref="D15">
    <cfRule type="expression" priority="114" dxfId="48" stopIfTrue="1">
      <formula>$D$15=""</formula>
    </cfRule>
  </conditionalFormatting>
  <conditionalFormatting sqref="C53">
    <cfRule type="expression" priority="117" dxfId="48" stopIfTrue="1">
      <formula>C53=""</formula>
    </cfRule>
  </conditionalFormatting>
  <conditionalFormatting sqref="C54">
    <cfRule type="expression" priority="118" dxfId="48" stopIfTrue="1">
      <formula>C54=""</formula>
    </cfRule>
  </conditionalFormatting>
  <conditionalFormatting sqref="G54">
    <cfRule type="expression" priority="119" dxfId="48" stopIfTrue="1">
      <formula>G54=""</formula>
    </cfRule>
  </conditionalFormatting>
  <conditionalFormatting sqref="B47">
    <cfRule type="expression" priority="120" dxfId="48" stopIfTrue="1">
      <formula>$B$47=""</formula>
    </cfRule>
  </conditionalFormatting>
  <conditionalFormatting sqref="G53">
    <cfRule type="expression" priority="121" dxfId="48" stopIfTrue="1">
      <formula>G53=""</formula>
    </cfRule>
  </conditionalFormatting>
  <conditionalFormatting sqref="G55">
    <cfRule type="expression" priority="122" dxfId="48" stopIfTrue="1">
      <formula>G55=""</formula>
    </cfRule>
  </conditionalFormatting>
  <conditionalFormatting sqref="C55">
    <cfRule type="expression" priority="123" dxfId="48" stopIfTrue="1">
      <formula>$C$55=""</formula>
    </cfRule>
  </conditionalFormatting>
  <conditionalFormatting sqref="E15:G15">
    <cfRule type="containsText" priority="105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04" dxfId="0" operator="containsText" stopIfTrue="1" text="(INFORMAR AQUI O VALOR POR EXTENSO)">
      <formula>NOT(ISERROR(SEARCH("(INFORMAR AQUI O VALOR POR EXTENSO)",I13)))</formula>
    </cfRule>
  </conditionalFormatting>
  <conditionalFormatting sqref="J43:J44">
    <cfRule type="expression" priority="54" dxfId="5" stopIfTrue="1">
      <formula>J43&gt;N43</formula>
    </cfRule>
  </conditionalFormatting>
  <conditionalFormatting sqref="F43 F44:G44 I44">
    <cfRule type="expression" priority="53" dxfId="0" stopIfTrue="1">
      <formula>F43=""</formula>
    </cfRule>
  </conditionalFormatting>
  <conditionalFormatting sqref="G44">
    <cfRule type="expression" priority="52" dxfId="0" stopIfTrue="1">
      <formula>G44=""</formula>
    </cfRule>
  </conditionalFormatting>
  <conditionalFormatting sqref="I44">
    <cfRule type="expression" priority="51" dxfId="0" stopIfTrue="1">
      <formula>I44=""</formula>
    </cfRule>
  </conditionalFormatting>
  <conditionalFormatting sqref="G43">
    <cfRule type="expression" priority="50" dxfId="0" stopIfTrue="1">
      <formula>G43=""</formula>
    </cfRule>
  </conditionalFormatting>
  <conditionalFormatting sqref="I43">
    <cfRule type="expression" priority="49" dxfId="0" stopIfTrue="1">
      <formula>I43=""</formula>
    </cfRule>
  </conditionalFormatting>
  <conditionalFormatting sqref="J40 J42">
    <cfRule type="expression" priority="48" dxfId="5" stopIfTrue="1">
      <formula>J40&gt;N40</formula>
    </cfRule>
  </conditionalFormatting>
  <conditionalFormatting sqref="F40 F42:G42 I42">
    <cfRule type="expression" priority="47" dxfId="0" stopIfTrue="1">
      <formula>F40=""</formula>
    </cfRule>
  </conditionalFormatting>
  <conditionalFormatting sqref="G40">
    <cfRule type="expression" priority="44" dxfId="0" stopIfTrue="1">
      <formula>G40=""</formula>
    </cfRule>
  </conditionalFormatting>
  <conditionalFormatting sqref="I40">
    <cfRule type="expression" priority="43" dxfId="0" stopIfTrue="1">
      <formula>I40=""</formula>
    </cfRule>
  </conditionalFormatting>
  <conditionalFormatting sqref="J39">
    <cfRule type="expression" priority="42" dxfId="5" stopIfTrue="1">
      <formula>J39&gt;N39</formula>
    </cfRule>
  </conditionalFormatting>
  <conditionalFormatting sqref="F39:G39 I39">
    <cfRule type="expression" priority="41" dxfId="0" stopIfTrue="1">
      <formula>F39=""</formula>
    </cfRule>
  </conditionalFormatting>
  <conditionalFormatting sqref="G39">
    <cfRule type="expression" priority="40" dxfId="0" stopIfTrue="1">
      <formula>G39=""</formula>
    </cfRule>
  </conditionalFormatting>
  <conditionalFormatting sqref="I39">
    <cfRule type="expression" priority="39" dxfId="0" stopIfTrue="1">
      <formula>I39=""</formula>
    </cfRule>
  </conditionalFormatting>
  <conditionalFormatting sqref="J35:J37">
    <cfRule type="expression" priority="36" dxfId="5" stopIfTrue="1">
      <formula>J35&gt;N35</formula>
    </cfRule>
  </conditionalFormatting>
  <conditionalFormatting sqref="F35 F36:G37 I36:I37">
    <cfRule type="expression" priority="35" dxfId="0" stopIfTrue="1">
      <formula>F35=""</formula>
    </cfRule>
  </conditionalFormatting>
  <conditionalFormatting sqref="G36">
    <cfRule type="expression" priority="34" dxfId="0" stopIfTrue="1">
      <formula>G36=""</formula>
    </cfRule>
  </conditionalFormatting>
  <conditionalFormatting sqref="I36">
    <cfRule type="expression" priority="33" dxfId="0" stopIfTrue="1">
      <formula>I36=""</formula>
    </cfRule>
  </conditionalFormatting>
  <conditionalFormatting sqref="G35">
    <cfRule type="expression" priority="32" dxfId="0" stopIfTrue="1">
      <formula>G35=""</formula>
    </cfRule>
  </conditionalFormatting>
  <conditionalFormatting sqref="I35">
    <cfRule type="expression" priority="31" dxfId="0" stopIfTrue="1">
      <formula>I35=""</formula>
    </cfRule>
  </conditionalFormatting>
  <conditionalFormatting sqref="J33:J34">
    <cfRule type="expression" priority="30" dxfId="5" stopIfTrue="1">
      <formula>J33&gt;N33</formula>
    </cfRule>
  </conditionalFormatting>
  <conditionalFormatting sqref="F33 F34:G34 I34">
    <cfRule type="expression" priority="29" dxfId="0" stopIfTrue="1">
      <formula>F33=""</formula>
    </cfRule>
  </conditionalFormatting>
  <conditionalFormatting sqref="G34">
    <cfRule type="expression" priority="28" dxfId="0" stopIfTrue="1">
      <formula>G34=""</formula>
    </cfRule>
  </conditionalFormatting>
  <conditionalFormatting sqref="I34">
    <cfRule type="expression" priority="27" dxfId="0" stopIfTrue="1">
      <formula>I34=""</formula>
    </cfRule>
  </conditionalFormatting>
  <conditionalFormatting sqref="G33">
    <cfRule type="expression" priority="26" dxfId="0" stopIfTrue="1">
      <formula>G33=""</formula>
    </cfRule>
  </conditionalFormatting>
  <conditionalFormatting sqref="I33">
    <cfRule type="expression" priority="25" dxfId="0" stopIfTrue="1">
      <formula>I33=""</formula>
    </cfRule>
  </conditionalFormatting>
  <conditionalFormatting sqref="J30 J32">
    <cfRule type="expression" priority="24" dxfId="5" stopIfTrue="1">
      <formula>J30&gt;N30</formula>
    </cfRule>
  </conditionalFormatting>
  <conditionalFormatting sqref="F30 F32:G32 I32">
    <cfRule type="expression" priority="23" dxfId="0" stopIfTrue="1">
      <formula>F30=""</formula>
    </cfRule>
  </conditionalFormatting>
  <conditionalFormatting sqref="G30">
    <cfRule type="expression" priority="20" dxfId="0" stopIfTrue="1">
      <formula>G30=""</formula>
    </cfRule>
  </conditionalFormatting>
  <conditionalFormatting sqref="I30">
    <cfRule type="expression" priority="19" dxfId="0" stopIfTrue="1">
      <formula>I30=""</formula>
    </cfRule>
  </conditionalFormatting>
  <conditionalFormatting sqref="J28:J29">
    <cfRule type="expression" priority="18" dxfId="5" stopIfTrue="1">
      <formula>J28&gt;N28</formula>
    </cfRule>
  </conditionalFormatting>
  <conditionalFormatting sqref="F28 F29:G29 I29">
    <cfRule type="expression" priority="17" dxfId="0" stopIfTrue="1">
      <formula>F28=""</formula>
    </cfRule>
  </conditionalFormatting>
  <conditionalFormatting sqref="G29">
    <cfRule type="expression" priority="16" dxfId="0" stopIfTrue="1">
      <formula>G29=""</formula>
    </cfRule>
  </conditionalFormatting>
  <conditionalFormatting sqref="I29">
    <cfRule type="expression" priority="15" dxfId="0" stopIfTrue="1">
      <formula>I29=""</formula>
    </cfRule>
  </conditionalFormatting>
  <conditionalFormatting sqref="G28">
    <cfRule type="expression" priority="14" dxfId="0" stopIfTrue="1">
      <formula>G28=""</formula>
    </cfRule>
  </conditionalFormatting>
  <conditionalFormatting sqref="I28">
    <cfRule type="expression" priority="13" dxfId="0" stopIfTrue="1">
      <formula>I28=""</formula>
    </cfRule>
  </conditionalFormatting>
  <conditionalFormatting sqref="J26">
    <cfRule type="expression" priority="12" dxfId="5" stopIfTrue="1">
      <formula>J26&gt;N26</formula>
    </cfRule>
  </conditionalFormatting>
  <conditionalFormatting sqref="F26:G26 I26">
    <cfRule type="expression" priority="11" dxfId="0" stopIfTrue="1">
      <formula>F26=""</formula>
    </cfRule>
  </conditionalFormatting>
  <conditionalFormatting sqref="G26">
    <cfRule type="expression" priority="10" dxfId="0" stopIfTrue="1">
      <formula>G26=""</formula>
    </cfRule>
  </conditionalFormatting>
  <conditionalFormatting sqref="I26">
    <cfRule type="expression" priority="9" dxfId="0" stopIfTrue="1">
      <formula>I26=""</formula>
    </cfRule>
  </conditionalFormatting>
  <conditionalFormatting sqref="J23:J24">
    <cfRule type="expression" priority="6" dxfId="5" stopIfTrue="1">
      <formula>J23&gt;N23</formula>
    </cfRule>
  </conditionalFormatting>
  <conditionalFormatting sqref="F23 F24:G24 I24">
    <cfRule type="expression" priority="5" dxfId="0" stopIfTrue="1">
      <formula>F23=""</formula>
    </cfRule>
  </conditionalFormatting>
  <conditionalFormatting sqref="G24">
    <cfRule type="expression" priority="4" dxfId="0" stopIfTrue="1">
      <formula>G24=""</formula>
    </cfRule>
  </conditionalFormatting>
  <conditionalFormatting sqref="I24">
    <cfRule type="expression" priority="3" dxfId="0" stopIfTrue="1">
      <formula>I24=""</formula>
    </cfRule>
  </conditionalFormatting>
  <conditionalFormatting sqref="G23">
    <cfRule type="expression" priority="2" dxfId="0" stopIfTrue="1">
      <formula>G23=""</formula>
    </cfRule>
  </conditionalFormatting>
  <conditionalFormatting sqref="I23">
    <cfRule type="expression" priority="1" dxfId="0" stopIfTrue="1">
      <formula>I23=""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4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Glederson Henrique Grein</cp:lastModifiedBy>
  <cp:lastPrinted>2018-03-07T14:17:45Z</cp:lastPrinted>
  <dcterms:created xsi:type="dcterms:W3CDTF">2018-03-07T14:23:23Z</dcterms:created>
  <dcterms:modified xsi:type="dcterms:W3CDTF">2018-04-02T12:03:41Z</dcterms:modified>
  <cp:category/>
  <cp:version/>
  <cp:contentType/>
  <cp:contentStatus/>
</cp:coreProperties>
</file>