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</sheets>
  <definedNames>
    <definedName name="_xlfn.IFERROR" hidden="1">#NAME?</definedName>
    <definedName name="_xlnm.Print_Area" localSheetId="0">'ModeloPlanilhaObras'!$A$1:$L$576</definedName>
  </definedNames>
  <calcPr fullCalcOnLoad="1"/>
</workbook>
</file>

<file path=xl/sharedStrings.xml><?xml version="1.0" encoding="utf-8"?>
<sst xmlns="http://schemas.openxmlformats.org/spreadsheetml/2006/main" count="1622" uniqueCount="1075">
  <si>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</si>
  <si>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</si>
  <si>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</si>
  <si>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</si>
  <si>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</si>
  <si>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</si>
  <si>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</si>
  <si>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</si>
  <si>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</si>
  <si>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</si>
  <si>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</si>
  <si>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</si>
  <si>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</si>
  <si>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</si>
  <si>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</si>
  <si>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</si>
  <si>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</si>
  <si>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</si>
  <si>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BDI</t>
  </si>
  <si>
    <t>PREÇO R$</t>
  </si>
  <si>
    <t>PREÇO TOTAL R$</t>
  </si>
  <si>
    <t>VALOR UNITÁRIO MÁXIMO (PRÉ-LICITAÇÃO) (COLUNA OCULTA)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</si>
  <si>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</si>
  <si>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</si>
  <si>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</si>
  <si>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</si>
  <si>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</si>
  <si>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</si>
  <si>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</si>
  <si>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</si>
  <si>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</si>
  <si>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</si>
  <si>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</si>
  <si>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</t>
  </si>
  <si>
    <t>1.1</t>
  </si>
  <si>
    <t>1.2</t>
  </si>
  <si>
    <t>M2</t>
  </si>
  <si>
    <t>2</t>
  </si>
  <si>
    <t>2.1</t>
  </si>
  <si>
    <t>PROPONENTE:</t>
  </si>
  <si>
    <t>3</t>
  </si>
  <si>
    <t>3.1</t>
  </si>
  <si>
    <t>UN</t>
  </si>
  <si>
    <t>4</t>
  </si>
  <si>
    <t>4.1</t>
  </si>
  <si>
    <t>4.2</t>
  </si>
  <si>
    <t>5</t>
  </si>
  <si>
    <t>5.1</t>
  </si>
  <si>
    <t>2.2</t>
  </si>
  <si>
    <t>3.2</t>
  </si>
  <si>
    <t>5.2</t>
  </si>
  <si>
    <t>TOMADA DE PREÇOS</t>
  </si>
  <si>
    <t>2.3</t>
  </si>
  <si>
    <t>3.3</t>
  </si>
  <si>
    <t>5.3</t>
  </si>
  <si>
    <t>Serviços Tecnicos</t>
  </si>
  <si>
    <t>PLACA DE OBRA EM CHAPA DE ACO GALVANIZADO</t>
  </si>
  <si>
    <t xml:space="preserve">COBERTURA </t>
  </si>
  <si>
    <t>LIMPEZA FINAL DA OBRA</t>
  </si>
  <si>
    <t>MES</t>
  </si>
  <si>
    <t>M</t>
  </si>
  <si>
    <t>M3</t>
  </si>
  <si>
    <t>Contratação de empresa para realizar a ampliação do Centro de Educação Infantil Cachinhos de Ouro</t>
  </si>
  <si>
    <t>SERVIÇOS GERAIS</t>
  </si>
  <si>
    <t>CANTEIRO DE OBRA</t>
  </si>
  <si>
    <t>1.1.1</t>
  </si>
  <si>
    <t>ALUGUEL CONTAINER/ESCRIT INCL INST ELET LARG=2,20 COMP=6,20M          ALT=2,50M CHAPA ACO C/NERV TRAPEZ FORRO C/ISOL TERMO/ACUSTICO         CHASSIS REFORC PISO COMPENS NAVAL EXC TRANSP/CARGA/DESCARGA</t>
  </si>
  <si>
    <t>1.1.2</t>
  </si>
  <si>
    <t>LOCACAO DE CONTAINER 2,30 X 4,30 M, ALT. 2,50 M, PARA SANITARIO, COM 3 BACIAS, 4 CHUVEIROS, 1 LAVATORIO E 1 MICTORIO</t>
  </si>
  <si>
    <t>1.1.3</t>
  </si>
  <si>
    <t>EXECUÇÃO DE REFEITÓRIO EM CANTEIRO DE OBRA EM CHAPA DE MADEIRA COMPENSADA, NÃO INCLUSO MOBILIÁRIO E EQUIPAMENTOS. AF_02/2016</t>
  </si>
  <si>
    <t>1.1.4</t>
  </si>
  <si>
    <t>1.1.5</t>
  </si>
  <si>
    <t>MOBILIZAÇÃO E DESMOBILIZAÇÃO PARA DISTÂNCIAS ACIMA DE 20 KM</t>
  </si>
  <si>
    <t xml:space="preserve">UN </t>
  </si>
  <si>
    <t>Locação de Obra</t>
  </si>
  <si>
    <t>1.2.1</t>
  </si>
  <si>
    <t>FECHAMENTO DE CONSTRUÇÃO TEMPORÁRIA EM CHAPA DE MADEIRA COMPENSADA E=10MM, COM REAPROVEITAMENTO DE 2X.</t>
  </si>
  <si>
    <t>1.2.2</t>
  </si>
  <si>
    <t>LOCACAO CONVENCIONAL DE OBRA, ATRAVÉS DE GABARITO DE TABUAS CORRIDAS PONTALETADAS, COM REAPROVEITAMENTO DE 3 VEZES.</t>
  </si>
  <si>
    <t>1.3</t>
  </si>
  <si>
    <t>IMPERMEABILIZAÇÕES E TRATAMENTOS</t>
  </si>
  <si>
    <t>1.3.1</t>
  </si>
  <si>
    <t>IMPERMEABILIZACAO DE ESTRUTURAS ENTERRADAS, COM TINTA ASFALTICA, DUAS DEMAOS.</t>
  </si>
  <si>
    <t>1.4</t>
  </si>
  <si>
    <t>LIMPEZA</t>
  </si>
  <si>
    <t>1.4.1</t>
  </si>
  <si>
    <t>DESMATAMENTO E LIMPEZA MECANIZADA DE TERRENO COM ARVORES ATE Ø 15CM, UTILIZANDO TRATOR DE ESTEIRAS</t>
  </si>
  <si>
    <t>1.5</t>
  </si>
  <si>
    <t>1.5.1</t>
  </si>
  <si>
    <t>ENGENHEIRO CIVIL DE OBRA JUNIOR COM ENCARGOS COMPLEMENTARES</t>
  </si>
  <si>
    <t>1.5.2</t>
  </si>
  <si>
    <t>AS BUILT - PROJETO ARQUITETÔNICO</t>
  </si>
  <si>
    <t>1.5.3</t>
  </si>
  <si>
    <t>AS BUILT - PROJETO ESTRUTURAL</t>
  </si>
  <si>
    <t>1.5.4</t>
  </si>
  <si>
    <t>AS BUILT - PROJETO HIDROSSANITÁRIO</t>
  </si>
  <si>
    <t>1.5.5</t>
  </si>
  <si>
    <t>AS BUILT - PROJETO ELÉTRICO E CABEAMENTO ESTRUTURADO</t>
  </si>
  <si>
    <t>1.5.6</t>
  </si>
  <si>
    <t>AS BUILT - PROJETO CLIMATIZAÇÃO</t>
  </si>
  <si>
    <t>1.5.7</t>
  </si>
  <si>
    <t>AS BUILT - PROJETO PREVENTIVO CONTRA INCÊNDIO</t>
  </si>
  <si>
    <t>INFRAESTRUTURA</t>
  </si>
  <si>
    <t>RADIER</t>
  </si>
  <si>
    <t>2.1.1</t>
  </si>
  <si>
    <t>FABRICAÇÃO, MONTAGEM E DESMONTAGEM DE FORMA PARA RADIER, EM MADEIRA SERRADA, 4 UTILIZAÇÕES. AF_09/2017</t>
  </si>
  <si>
    <t>2.1.2</t>
  </si>
  <si>
    <t>CONCRETAGEM DE RADIER, PISO OU LAJE SOBRE SOLO, FCK 30 MPA, PARA ESPESSURA DE 10 CM - LANÇAMENTO, ADENSAMENTO E ACABAMENTO. AF_09/2017</t>
  </si>
  <si>
    <t>2.1.3</t>
  </si>
  <si>
    <t>TELA DE ACO SOLDADA NERVURADA, CA-60, Q-196, (3,11 KG/M2), DIAMETRO DO FIO = 5,0 MM, LARGURA =  2,45 M, ESPACAMENTO DA MALHA = 10 X 10 CM</t>
  </si>
  <si>
    <t>KG</t>
  </si>
  <si>
    <t>SAPATA</t>
  </si>
  <si>
    <t>2.2.1</t>
  </si>
  <si>
    <t>FABRICAÇÃO, MONTAGEM E DESMONTAGEM DE FÔRMA PARA SAPATA, EM CHAPA DE MADEIRA COMPENSADA RESINADA, E=17 MM, 4 UTILIZAÇÕES. AF_06/2017</t>
  </si>
  <si>
    <t>2.2.2</t>
  </si>
  <si>
    <t>ARMAÇÃO DE BLOCO, VIGA BALDRAME OU SAPATA UTILIZANDO AÇO CA-50 DE 6,3 MM - MONTAGEM. AF_06/2017</t>
  </si>
  <si>
    <t>2.2.3</t>
  </si>
  <si>
    <t>ARMAÇÃO DE BLOCO, VIGA BALDRAME OU SAPATA UTILIZANDO AÇO CA-50 DE 8 MM - MONTAGEM. AF_06/2017</t>
  </si>
  <si>
    <t>2.2.4</t>
  </si>
  <si>
    <t>ARMAÇÃO DE BLOCO, VIGA BALDRAME OU SAPATA UTILIZANDO AÇO CA-50 DE 10 MM - MONTAGEM. AF_06/2017</t>
  </si>
  <si>
    <t>2.2.5</t>
  </si>
  <si>
    <t>ARMAÇÃO DE BLOCO, VIGA BALDRAME OU SAPATA UTILIZANDO AÇO CA-50 DE 12,5 MM - MONTAGEM. AF_06/2017</t>
  </si>
  <si>
    <t>2.2.6</t>
  </si>
  <si>
    <t>ARMAÇÃO DE BLOCO, VIGA BALDRAME OU SAPATA UTILIZANDO AÇO CA-50 DE 16 MM - MONTAGEM. AF_06/2017</t>
  </si>
  <si>
    <t>2.2.7</t>
  </si>
  <si>
    <t>ARMAÇÃO DE BLOCO, VIGA BALDRAME E SAPATA UTILIZANDO AÇO CA-60 DE 5 MM - MONTAGEM. AF_06/2017</t>
  </si>
  <si>
    <t>2.2.8</t>
  </si>
  <si>
    <t>CONCRETAGEM DE SAPATAS, FCK 30 MPA, COM USO DE BOMBA – LANÇAMENTO, ADENSAMENTO E ACABAMENTO. AF_11/2016</t>
  </si>
  <si>
    <t>2.2.9</t>
  </si>
  <si>
    <t>ESCAVACAO MECANICA PARA ACERTO DE TALUDES, EM MATERIAL DE 1A CATEGORIA, COM ESCAVADEIRA HIDRAULICA</t>
  </si>
  <si>
    <t>2.2.10</t>
  </si>
  <si>
    <t>REATERRO MECANIZADO DE VALA COM ESCAVADEIRA HIDRÁULICA (CAPACIDADE DA CAÇAMBA: 0,8 M³ / POTÊNCIA: 111 HP), LARGURA DE 1,5 A 2,5 M, PROFUNDIDADE DE 4,5 A 6,0 M, COM SOLO (SEM SUBSTITUIÇÃO) DE 1ª CATEGORIA EM LOCAIS COM BAIXO NÍVEL DE INTERFERÊNCIA. AF_04/2016</t>
  </si>
  <si>
    <t>VIGAS BALDRAME</t>
  </si>
  <si>
    <t>2.3.1</t>
  </si>
  <si>
    <t>FABRICAÇÃO, MONTAGEM E DESMONTAGEM DE FÔRMA PARA VIGA BALDRAME, EM CHAPA DE MADEIRA COMPENSADA RESINADA, E=17 MM, 4 UTILIZAÇÕES. AF_06/2017</t>
  </si>
  <si>
    <t>2.3.2</t>
  </si>
  <si>
    <t>2.3.3</t>
  </si>
  <si>
    <t>2.3.4</t>
  </si>
  <si>
    <t>2.3.5</t>
  </si>
  <si>
    <t>2.3.6</t>
  </si>
  <si>
    <t>2.3.7</t>
  </si>
  <si>
    <t>2.3.8</t>
  </si>
  <si>
    <t>CONCRETAGEM DE BLOCOS DE COROAMENTO E VIGAS BALDRAMES, FCK 30 MPA, COM USO DE BOMBA – LANÇAMENTO, ADENSAMENTO E ACABAMENTO. AF_06/2017</t>
  </si>
  <si>
    <t>2.3.9</t>
  </si>
  <si>
    <t>2.3.10</t>
  </si>
  <si>
    <t>SUPRAESTRUTURA</t>
  </si>
  <si>
    <t xml:space="preserve">PILARES </t>
  </si>
  <si>
    <t>3.1.1</t>
  </si>
  <si>
    <t>FABRICAÇÃO DE FÔRMA PARA PILARES E ESTRUTURAS SIMILARES, EM CHAPA DE MADEIRA COMPENSADA RESINADA, E = 17 MM. AF_12/2015</t>
  </si>
  <si>
    <t>3.1.2</t>
  </si>
  <si>
    <t>CONCRETAGEM DE PILARES, FCK = 30 MPA, COM USO DE BOMBA EM EDIFICAÇÃO COM SEÇÃO MÉDIA DE PILARES MENOR OU IGUAL A 0,25 M² - LANÇAMENTO, ADENSAMENTO E ACABAMENTO</t>
  </si>
  <si>
    <t>3.1.3</t>
  </si>
  <si>
    <t>ARMAÇÃO DE PILAR OU VIGA DE UMA ESTRUTURA CONVENCIONAL DE CONCRETO ARMADO EM UMA EDIFICAÇÃO TÉRREA OU SOBRADO UTILIZANDO AÇO CA-50 DE 10,0 MM - MONTAGEM. AF_12/2015</t>
  </si>
  <si>
    <t>3.1.4</t>
  </si>
  <si>
    <t>ARMAÇÃO DE PILAR OU VIGA DE UMA ESTRUTURA CONVENCIONAL DE CONCRETO ARMADO EM UMA EDIFICAÇÃO TÉRREA OU SOBRADO UTILIZANDO AÇO CA-50 DE 12,5 MM - MONTAGEM. AF_12/2015</t>
  </si>
  <si>
    <t>3.1.5</t>
  </si>
  <si>
    <t>ARMAÇÃO DE PILAR OU VIGA DE UMA ESTRUTURA CONVENCIONAL DE CONCRETO ARMADO EM UMA EDIFICAÇÃO TÉRREA OU SOBRADO UTILIZANDO AÇO CA-50 DE 16,0 MM - MONTAGEM. AF_12/2015</t>
  </si>
  <si>
    <t>3.1.6</t>
  </si>
  <si>
    <t>ARMAÇÃO DE PILAR OU VIGA DE UMA ESTRUTURA CONVENCIONAL DE CONCRETO ARMADO EM UMA EDIFICAÇÃO TÉRREA OU SOBRADO UTILIZANDO AÇO CA-60 DE 5,0 MM - MONTAGEM. AF_12/2015</t>
  </si>
  <si>
    <t>VIGAS</t>
  </si>
  <si>
    <t>3.2.1</t>
  </si>
  <si>
    <t>MONTAGEM E DESMONTAGEM DE FÔRMA DE VIGA, ESCORAMENTO METÁLICO, PÉ-DIREITO SIMPLES, EM CHAPA DE MADEIRA RESINADA, 2 UTILIZAÇÕES. AF_12/2015</t>
  </si>
  <si>
    <t>3.2.2</t>
  </si>
  <si>
    <t>CONCRETAGEM DE VIGAS E LAJES, FCK=30 MPA, PARA QUALQUER TIPO DE LAJE COM BOMBA EM EDIFICAÇÃO TÉRREA - LANÇAMENTO, ADENSAMENTO E ACABAMENTO</t>
  </si>
  <si>
    <t>3.2.3</t>
  </si>
  <si>
    <t>ARMAÇÃO DE PILAR OU VIGA DE UMA ESTRUTURA CONVENCIONAL DE CONCRETO ARMADO EM UMA EDIFICAÇÃO TÉRREA OU SOBRADO UTILIZANDO AÇO CA-50 DE 6,3 MM - MONTAGEM. AF_12/2015</t>
  </si>
  <si>
    <t>3.2.4</t>
  </si>
  <si>
    <t>ARMAÇÃO DE PILAR OU VIGA DE UMA ESTRUTURA CONVENCIONAL DE CONCRETO ARMADO EM UMA EDIFICAÇÃO TÉRREA OU SOBRADO UTILIZANDO AÇO CA-50 DE 8,0 MM - MONTAGEM. AF_12/2015</t>
  </si>
  <si>
    <t>3.2.5</t>
  </si>
  <si>
    <t>3.2.6</t>
  </si>
  <si>
    <t>3.2.7</t>
  </si>
  <si>
    <t>3.2.8</t>
  </si>
  <si>
    <t>ARMAÇÃO DE PILAR OU VIGA DE UMA ESTRUTURA CONVENCIONAL DE CONCRETO ARMADO EM UMA EDIFICAÇÃO TÉRREA OU SOBRADO UTILIZANDO AÇO CA-50 DE 20,0 MM - MONTAGEM. AF_12/2015</t>
  </si>
  <si>
    <t>3.2.9</t>
  </si>
  <si>
    <t>LAJES</t>
  </si>
  <si>
    <t>3.3.1</t>
  </si>
  <si>
    <t>LAJE PRE-MOLDADA TRELIÇADA UNIDIRECIONAL, ESPESSURA FINAL 16CM, SOBRECARGA 250KG/M2, INCLUSO ENCHIMENTO EM EPS, CAPEAMENTO 5CM, CONCRETO 30MPA E ESCORAMENTO METÁLICO</t>
  </si>
  <si>
    <t>PAREDES, DIVISÓRIAS E PAINÉIS</t>
  </si>
  <si>
    <t>PAREDES</t>
  </si>
  <si>
    <t>4.1.1</t>
  </si>
  <si>
    <t>FIXAÇÃO (ENCUNHAMENTO) DE ALVENARIA DE VEDAÇÃO COM ARGAMASSA APLICADA COM COLHER. AF_03/2016</t>
  </si>
  <si>
    <t>4.1.2</t>
  </si>
  <si>
    <t>CONTRAVERGA MOLDADA IN LOCO EM CONCRETO PARA VÃOS DE MAIS DE 1,5 M DE COMPRIMENTO. AF_03/2016</t>
  </si>
  <si>
    <t>4.1.3</t>
  </si>
  <si>
    <t>ALVENARIA DE VEDAÇÃO DE BLOCOS CERÂMICOS FURADOS NA VERTICAL DE 9X19X39CM (ESPESSURA 9CM) DE PAREDES COM ÁREA LÍQUIDA MENOR QUE 6M² SEM VÃOS E ARGAMASSA DE ASSENTAMENTO COM PREPARO MANUAL. AF_06/2014</t>
  </si>
  <si>
    <t>PAINEIS</t>
  </si>
  <si>
    <t>4.2.1</t>
  </si>
  <si>
    <t>PLACA PRÉ-FABRICADA EM GRANITO CINZA ANDORINHA ESP.: 2CM, FIXADAS C/ CANTONEIRAS EM AÇO INOX</t>
  </si>
  <si>
    <t>ESTRUTURA METALICA EM ACO ESTRUTURAL PERFIL ”I” 12’’ X 5 1/4’’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</si>
  <si>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</si>
  <si>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>PINTURA IMUNIZANTE PARA MADEIRA, DUAS DEMAOS</t>
  </si>
  <si>
    <t>5.4</t>
  </si>
  <si>
    <t>TELHAMENTO COM TELHA ONDULADA DE FIBROCIMENTO E = 6 MM, COM RECOBRIMENTO LATERAL DE 1/4 DE ONDA PARA TELHADO COM INCLINAÇÃO MAIOR QUE 10°, COM ATÉ 2 ÁGUAS, INCLUSO IÇAMENTO. AF_06/2016</t>
  </si>
  <si>
    <t>5.5</t>
  </si>
  <si>
    <t>TELHAMENTO COM TELHA METÁLICA TERMOACÚSTICA E = 30 MM, COM ATÉ 2 ÁGUAS, INCLUSO IÇAMENTO. AF_06/2016</t>
  </si>
  <si>
    <t>5.6</t>
  </si>
  <si>
    <t>RUFO DE ALUMÍNIO E=0,7MM -  35CM (FORNECIMENTO E INSTALAÇÃO)</t>
  </si>
  <si>
    <t>5.7</t>
  </si>
  <si>
    <t>CUMEEIRA EM PERFIL ONDULADO DE ALUMÍNIO</t>
  </si>
  <si>
    <t>5.8</t>
  </si>
  <si>
    <t xml:space="preserve">GALVANIZAÇÃO A FOGO DE ESTRUTURA METÁLICA - PERFIS </t>
  </si>
  <si>
    <t>5.9</t>
  </si>
  <si>
    <t>CALHA DE BEIRAL, ÁGUA FURTADA, CENTRO E PLATIBANDA  EM CHAPA DE ALUMINIO 0,6 MM, DESENVOLVIMENTO DE 40 CM, INCLUSO TRANSPORTE VERTICAL</t>
  </si>
  <si>
    <t>6</t>
  </si>
  <si>
    <t>Instalaçoes</t>
  </si>
  <si>
    <t>6.1</t>
  </si>
  <si>
    <t>INSTALAÇÕES HIDROSSANITÁRIAS (ÁGUA FRIA)</t>
  </si>
  <si>
    <t>6.1.1</t>
  </si>
  <si>
    <t>TUBO, PVC, SOLDÁVEL, DN 25MM, INSTALADO EM RAMAL OU SUB-RAMAL DE ÁGUA - FORNECIMENTO E INSTALAÇÃO. AF_12/2014</t>
  </si>
  <si>
    <t>6.1.2</t>
  </si>
  <si>
    <t>TUBO, PVC, SOLDÁVEL, DN 32MM, INSTALADO EM RAMAL OU SUB-RAMAL DE ÁGUA - FORNECIMENTO E INSTALAÇÃO. AF_12/2014</t>
  </si>
  <si>
    <t>6.1.3</t>
  </si>
  <si>
    <t>TUBO, PVC, SOLDÁVEL, DN 50MM, INSTALADO EM PRUMADA DE ÁGUA - FORNECIMENTO E INSTALAÇÃO. AF_12/2014</t>
  </si>
  <si>
    <t>6.1.4</t>
  </si>
  <si>
    <t>TUBO, PVC, SOLDÁVEL, DN 60MM, INSTALADO EM PRUMADA DE ÁGUA - FORNECIMENTO E INSTALAÇÃO. AF_12/2014</t>
  </si>
  <si>
    <t>6.1.5</t>
  </si>
  <si>
    <t>TUBO, PVC, SOLDÁVEL, DN 75MM, INSTALADO EM PRUMADA DE ÁGUA - FORNECIMENTO E INSTALAÇÃO. AF_12/2014</t>
  </si>
  <si>
    <t>6.1.6</t>
  </si>
  <si>
    <t>TUBO, PVC, SOLDÁVEL, DN 85MM, INSTALADO EM PRUMADA DE ÁGUA - FORNECIMENTO E INSTALAÇÃO. AF_12/2014</t>
  </si>
  <si>
    <t>6.1.7</t>
  </si>
  <si>
    <t>TUBO DE DESCARGA PVC, PARA LIGACAO CAIXA DE DESCARGA - EMBUTIR, 40 MM X 150 CM</t>
  </si>
  <si>
    <t>6.1.8</t>
  </si>
  <si>
    <t>CONJUNTO DE LIGACAO PARA BACIA SANITARIA AJUSTAVEL, EM PLASTICO BRANCO, COM TUBO, CANOPLA E ESPUDE</t>
  </si>
  <si>
    <t>6.1.9</t>
  </si>
  <si>
    <t>ADAPTADOR COM FLANGES LIVRES, PVC, SOLDÁVEL, DN 110 MM X 4 , INSTALADO EM RESERVAÇÃO DE ÁGUA DE EDIFICAÇÃO QUE POSSUA RESERVATÓRIO DE FIBRA/FIBROCIMENTO   FORNECIMENTO E INSTALAÇÃO. AF_06/2016</t>
  </si>
  <si>
    <t>6.1.10</t>
  </si>
  <si>
    <t>ADAPTADOR CURTO COM BOLSA E ROSCA PARA REGISTRO, PVC, SOLDÁVEL, DN 25MM X 3/4”, INSTALADO EM RAMAL OU SUB-RAMAL DE ÁGUA - FORNECIMENTO E INSTALAÇÃO. AF_12/2014</t>
  </si>
  <si>
    <t>6.1.11</t>
  </si>
  <si>
    <t>ADAPTADOR CURTO COM BOLSA E ROSCA PARA REGISTRO, PVC, SOLDÁVEL, DN 50MM X 1.1/2”, INSTALADO EM PRUMADA DE ÁGUA - FORNECIMENTO E INSTALAÇÃO. AF_12/2014</t>
  </si>
  <si>
    <t>6.1.12</t>
  </si>
  <si>
    <t>ADAPTADOR CURTO COM BOLSA E ROSCA PARA REGISTRO, PVC, SOLDÁVEL, DN 60MM X 2”, INSTALADO EM PRUMADA DE ÁGUA - FORNECIMENTO E INSTALAÇÃO. AF_12/2014</t>
  </si>
  <si>
    <t>6.1.13</t>
  </si>
  <si>
    <t>ADAPTADOR CURTO COM BOLSA E ROSCA PARA REGISTRO, PVC, SOLDÁVEL, DN 75MM X 2.1/2”, INSTALADO EM PRUMADA DE ÁGUA - FORNECIMENTO E INSTALAÇÃO. AF_12/2014</t>
  </si>
  <si>
    <t>6.1.14</t>
  </si>
  <si>
    <t>ADAPTADOR CURTO COM BOLSA E ROSCA PARA REGISTRO, PVC, SOLDÁVEL, DN 85MM X 3”, INSTALADO EM PRUMADA DE ÁGUA - FORNECIMENTO E INSTALAÇÃO. AF_12/2014</t>
  </si>
  <si>
    <t>6.1.15</t>
  </si>
  <si>
    <t>BUCHA DE REDUCAO DE PVC, SOLDAVEL, CURTA, COM 60 X 50 MM, PARA AGUA FRIA PREDIAL</t>
  </si>
  <si>
    <t>6.1.16</t>
  </si>
  <si>
    <t>BUCHA DE REDUCAO DE PVC, SOLDAVEL, CURTA, COM 75 X 60 MM, PARA AGUA FRIA PREDIAL</t>
  </si>
  <si>
    <t>6.1.17</t>
  </si>
  <si>
    <t>BUCHA DE REDUCAO DE PVC, SOLDAVEL, LONGA, COM 110 X 75 MM, PARA AGUA FRIA PREDIAL</t>
  </si>
  <si>
    <t>6.1.18</t>
  </si>
  <si>
    <t>BUCHA DE REDUCAO DE PVC, SOLDAVEL, CURTA, COM 25 X 20 MM, PARA AGUA FRIA PREDIAL</t>
  </si>
  <si>
    <t>6.1.19</t>
  </si>
  <si>
    <t>BUCHA DE REDUCAO DE PVC, SOLDAVEL, CURTA, COM 85 X 75 MM, PARA AGUA FRIA PREDIAL</t>
  </si>
  <si>
    <t>6.1.20</t>
  </si>
  <si>
    <t>BUCHA DE REDUCAO DE PVC, SOLDAVEL, CURTA, COM 32 X 25 MM, PARA AGUA FRIA PREDIAL</t>
  </si>
  <si>
    <t>6.1.21</t>
  </si>
  <si>
    <t>BUCHA DE REDUCAO DE PVC, SOLDAVEL, LONGA, COM 50 X 25 MM, PARA AGUA FRIA PREDIAL</t>
  </si>
  <si>
    <t>6.1.22</t>
  </si>
  <si>
    <t>BUCHA DE REDUCAO DE PVC, SOLDAVEL, LONGA, COM 60 X 50 MM, PARA AGUA FRIA PREDIAL</t>
  </si>
  <si>
    <t>6.1.23</t>
  </si>
  <si>
    <t>BUCHA DE REDUCAO DE PVC, SOLDAVEL, LONGA, COM 85 X 60 MM, PARA AGUA FRIA PREDIAL</t>
  </si>
  <si>
    <t>6.1.24</t>
  </si>
  <si>
    <t>BUCHA DE REDUCAO DE PVC, SOLDAVEL, LONGA, COM 50 X 32 MM, PARA AGUA FRIA PREDIAL</t>
  </si>
  <si>
    <t>6.1.25</t>
  </si>
  <si>
    <t>BUCHA DE REDUCAO DE PVC, SOLDAVEL, LONGA, COM 60 X 25 MM, PARA AGUA FRIA PREDIAL</t>
  </si>
  <si>
    <t>6.1.26</t>
  </si>
  <si>
    <t>BUCHA DE REDUCAO DE PVC, SOLDAVEL, LONGA, COM 60 X 32 MM, PARA AGUA FRIA PREDIAL</t>
  </si>
  <si>
    <t>6.1.27</t>
  </si>
  <si>
    <t>BUCHA DE REDUCAO DE PVC, SOLDAVEL, LONGA, COM 75 X 50 MM, PARA AGUA FRIA PREDIAL</t>
  </si>
  <si>
    <t>6.1.28</t>
  </si>
  <si>
    <t>CURVA PVC PBA, JE, PB, 45 GRAUS, DN 75 / DE 85 MM, PARA REDE AGUA (NBR 10351)</t>
  </si>
  <si>
    <t>6.1.29</t>
  </si>
  <si>
    <t>CURVA PVC PBA, JE, PB, 45 GRAUS, DN 50 / DE 60 MM, PARA REDE AGUA (NBR 10351)</t>
  </si>
  <si>
    <t>6.1.30</t>
  </si>
  <si>
    <t>CURVA PVC PBA, JE, PB, 90 GRAUS, DN 50 / DE 60 MM, PARA REDE AGUA (NBR 10351)</t>
  </si>
  <si>
    <t>6.1.31</t>
  </si>
  <si>
    <t>CURVA PVC PBA, JE, PB, 90 GRAUS, DN 75 / DE 85 MM, PARA REDE AGUA (NBR 10351)</t>
  </si>
  <si>
    <t>6.1.32</t>
  </si>
  <si>
    <t>ENGATE FLEXÍVEL EM PLÁSTICO BRANCO, 1/2" X 40CM - FORNECIMENTO E INSTALAÇÃO. AF_12/2013</t>
  </si>
  <si>
    <t>6.1.33</t>
  </si>
  <si>
    <t>JOELHO 90 GRAUS, PVC, SOLDÁVEL, DN 50MM, INSTALADO EM PRUMADA DE ÁGUA - FORNECIMENTO E INSTALAÇÃO. AF_12/2014</t>
  </si>
  <si>
    <t>6.1.34</t>
  </si>
  <si>
    <t>JOELHO 90 GRAUS, PVC, SOLDÁVEL, DN 25MM, INSTALADO EM RAMAL OU SUB-RAMAL DE ÁGUA - FORNECIMENTO E INSTALAÇÃO. AF_12/2014</t>
  </si>
  <si>
    <t>6.1.35</t>
  </si>
  <si>
    <t>JOELHO 90 GRAUS, PVC, SOLDÁVEL, DN 85MM, INSTALADO EM PRUMADA DE ÁGUA - FORNECIMENTO E INSTALAÇÃO. AF_12/2014</t>
  </si>
  <si>
    <t>6.1.36</t>
  </si>
  <si>
    <t>JOELHO 90 GRAUS COM BUCHA DE LATÃO, PVC, SOLDÁVEL, DN 25MM, X 1/2” INSTALADO EM RAMAL OU SUB-RAMAL DE ÁGUA - FORNECIMENTO E INSTALAÇÃO. AF_12/2014</t>
  </si>
  <si>
    <t>6.1.37</t>
  </si>
  <si>
    <t>JOELHO 90 GRAUS COM BUCHA DE LATÃO, PVC, SOLDÁVEL, DN 25MM, X 3/4” INSTALADO EM RAMAL OU SUB-RAMAL DE ÁGUA - FORNECIMENTO E INSTALAÇÃO. AF_12/2014</t>
  </si>
  <si>
    <t>6.1.38</t>
  </si>
  <si>
    <t>REGISTRO DE GAVETA BRUTO, LATÃO, ROSCÁVEL, 1 1/2”, INSTALADO EM RESERVAÇÃO DE ÁGUA DE EDIFICAÇÃO QUE POSSUA RESERVATÓRIO DE FIBRA/FIBROCIMENTO – FORNECIMENTO E INSTALAÇÃO. AF_06/2016</t>
  </si>
  <si>
    <t>6.1.39</t>
  </si>
  <si>
    <t>REGISTRO DE GAVETA BRUTO, LATÃO, ROSCÁVEL, 2 1/2”, INSTALADO EM RESERVAÇÃO DE ÁGUA DE EDIFICAÇÃO QUE POSSUA RESERVATÓRIO DE FIBRA/FIBROCIMENTO – FORNECIMENTO E INSTALAÇÃO. AF_06/2016</t>
  </si>
  <si>
    <t>6.1.40</t>
  </si>
  <si>
    <t>REGISTRO DE GAVETA BRUTO, LATÃO, ROSCÁVEL, 4”, INSTALADO EM RESERVAÇÃO DE ÁGUA DE EDIFICAÇÃO QUE POSSUA RESERVATÓRIO DE FIBRA/FIBROCIMENTO – FORNECIMENTO E INSTALAÇÃO. AF_06/2016</t>
  </si>
  <si>
    <t>6.1.41</t>
  </si>
  <si>
    <t>REGISTRO DE GAVETA BRUTO, LATÃO, ROSCÁVEL, 2”, INSTALADO EM RESERVAÇÃO DE ÁGUA DE EDIFICAÇÃO QUE POSSUA RESERVATÓRIO DE FIBRA/FIBROCIMENTO – FORNECIMENTO E INSTALAÇÃO. AF_06/2016</t>
  </si>
  <si>
    <t>6.1.42</t>
  </si>
  <si>
    <t>REGISTRO DE GAVETA BRUTO, LATÃO, ROSCÁVEL, 3/4", FORNECIDO E INSTALADO EM RAMAL DE ÁGUA. AF_12/2014</t>
  </si>
  <si>
    <t>6.1.43</t>
  </si>
  <si>
    <t>REGISTRO DE PRESSÃO BRUTO, LATÃO, ROSCÁVEL, 3/4", COM ACABAMENTO E CANOPLA CROMADOS. FORNECIDO E INSTALADO EM RAMAL DE ÁGUA. AF_12/2014</t>
  </si>
  <si>
    <t>6.1.44</t>
  </si>
  <si>
    <t>TE, PVC, SOLDÁVEL, DN 50MM, INSTALADO EM PRUMADA DE ÁGUA - FORNECIMENTO E INSTALAÇÃO. AF_12/2014</t>
  </si>
  <si>
    <t>6.1.45</t>
  </si>
  <si>
    <t>TE, PVC, SOLDÁVEL, DN 25MM, INSTALADO EM RAMAL OU SUB-RAMAL DE ÁGUA - FORNECIMENTO E INSTALAÇÃO. AF_12/2014</t>
  </si>
  <si>
    <t>6.1.46</t>
  </si>
  <si>
    <t>TE, PVC, SOLDÁVEL, DN 32MM, INSTALADO EM RAMAL OU SUB-RAMAL DE ÁGUA - FORNECIMENTO E INSTALAÇÃO. AF_12/2014</t>
  </si>
  <si>
    <t>6.1.47</t>
  </si>
  <si>
    <t>TE, PVC, SOLDÁVEL, DN 60MM, INSTALADO EM PRUMADA DE ÁGUA - FORNECIMENTO E INSTALAÇÃO. AF_12/2014</t>
  </si>
  <si>
    <t>6.1.48</t>
  </si>
  <si>
    <t>TE, PVC, SOLDÁVEL, DN 85MM, INSTALADO EM PRUMADA DE ÁGUA - FORNECIMENTO E INSTALAÇÃO. AF_12/2014</t>
  </si>
  <si>
    <t>6.1.49</t>
  </si>
  <si>
    <t>TE, PVC, SOLDÁVEL, DN 75MM, INSTALADO EM PRUMADA DE ÁGUA - FORNECIMENTO E INSTALAÇÃO. AF_12/2014</t>
  </si>
  <si>
    <t>6.1.50</t>
  </si>
  <si>
    <t>TE PVC, ROSCAVEL, 90 GRAUS, 3/4", AGUA FRIA PREDIAL</t>
  </si>
  <si>
    <t>6.1.51</t>
  </si>
  <si>
    <t>TÊ COM BUCHA DE LATÃO NA BOLSA CENTRAL, PVC, SOLDÁVEL, DN 25MM X 1/2”, INSTALADO EM RAMAL OU SUB-RAMAL DE ÁGUA - FORNECIMENTO E INSTALAÇÃO. AF_12/2014</t>
  </si>
  <si>
    <t>6.1.52</t>
  </si>
  <si>
    <t>TE REDUCAO PVC, ROSCAVEL, 90 GRAUS,  1.1/2" X 3/4",  AGUA FRIA PREDIAL</t>
  </si>
  <si>
    <t>6.1.53</t>
  </si>
  <si>
    <t>VALVULA DESCARGA 1.1/2" COM REGISTRO, ACABAMENTO EM METAL CROMADO - FORNECIMENTO E INSTALACAO</t>
  </si>
  <si>
    <t>6.2</t>
  </si>
  <si>
    <t>INSTALAÇÕES HIDROSSANITÁRIAS (DRENO CLIMATIZAÇÃO)</t>
  </si>
  <si>
    <t>6.2.1</t>
  </si>
  <si>
    <t>6.2.2</t>
  </si>
  <si>
    <t>JOELHO 90 GRAUS, CPVC, SOLDÁVEL, DN 28 MM, INSTALADO EM RESERVAÇÃO DE ÁGUA DE EDIFICAÇÃO QUE POSSUA RESERVATÓRIO DE FIBRA/FIBROCIMENTO – FORNECIMENTO E INSTALAÇÃO. AF_06/2016</t>
  </si>
  <si>
    <t>6.2.3</t>
  </si>
  <si>
    <t>CURVA 45 GRAUS, PVC, SOLDÁVEL, DN 25MM, INSTALADO EM RAMAL DE DISTRIBUIÇÃO DE ÁGUA - FORNECIMENTO E INSTALAÇÃO. AF_12/2014</t>
  </si>
  <si>
    <t>6.2.4</t>
  </si>
  <si>
    <t>6.3</t>
  </si>
  <si>
    <t>INSTALAÇÕES HIDROSSANITÁRIAS (SERVIÇOS COMPLEMENTARES)</t>
  </si>
  <si>
    <t>6.3.1</t>
  </si>
  <si>
    <t xml:space="preserve">RESERVATORIO DE FIBRA DE VIDRO 10.000 LITROS COM TAMPA </t>
  </si>
  <si>
    <t>6.3.2</t>
  </si>
  <si>
    <t xml:space="preserve">RESERVATORIO DE POLIETILENO 2.000 LITROS COM TAMPA </t>
  </si>
  <si>
    <t>6.3.3</t>
  </si>
  <si>
    <t>BOMBA RECALQUE D'AGUA TRIFASICA 1,5HP</t>
  </si>
  <si>
    <t>6.3.4</t>
  </si>
  <si>
    <t>CONCRETAGEM, FCK = 25 MPA, COM USO DE BOMBA - LANÇAMENTO, ADENSAMENTO E ACABAMENTO</t>
  </si>
  <si>
    <t>6.3.5</t>
  </si>
  <si>
    <t>ARMAÇÃO DE ESTRUTURAS DE CONCRETO ARMADO, EXCETO VIGAS, PILARES, LAJES E FUNDAÇÕES, UTILIZANDO AÇO CA-50 DE 8,0 MM - MONTAGEM. AF_12/2015</t>
  </si>
  <si>
    <t>6.3.6</t>
  </si>
  <si>
    <t>6.3.7</t>
  </si>
  <si>
    <t>ESCAVAÇÃO VERTICAL A CÉU ABERTO, INCLUINDO CARGA, DESCARGA E TRANSPORTE, EM SOLO DE 1ª CATEGORIA COM ESCAVADEIRA HIDRÁULICA (CAÇAMBA: 1,2 M³ / 155 HP), FROTA DE 3 CAMINHÕES BASCULANTES DE 18 M³, DMT DE 0,2 KM E VELOCIDADE MÉDIA 4 KM/H. AF_12/2013</t>
  </si>
  <si>
    <t>6.3.8</t>
  </si>
  <si>
    <t>6.3.9</t>
  </si>
  <si>
    <t>6.3.10</t>
  </si>
  <si>
    <t>6.3.11</t>
  </si>
  <si>
    <t>6.3.12</t>
  </si>
  <si>
    <t>6.3.13</t>
  </si>
  <si>
    <t>CHAVE DE BOIA AUTOMÁTICA SUPERIOR 10A/250V - FORNECIMENTO E INSTALACAO</t>
  </si>
  <si>
    <t>6.3.14</t>
  </si>
  <si>
    <t>FILTRO VOLUMETRICO VF6</t>
  </si>
  <si>
    <t>6.3.15</t>
  </si>
  <si>
    <t>SIFÃO LADRÃO 200MM</t>
  </si>
  <si>
    <t>6.3.16</t>
  </si>
  <si>
    <t>FREIO D'ÁGUA 200 MM</t>
  </si>
  <si>
    <t>6.3.17</t>
  </si>
  <si>
    <t>CONJUNTO FLUTUANTE DE SUCÇÃO 2"</t>
  </si>
  <si>
    <t>6.3.18</t>
  </si>
  <si>
    <t>MANTA GEOTEXTIL TECIDO DE LAMINETES DE POLIPROPILENO, RESISTENCIA A TRACAO = *25* KN/M</t>
  </si>
  <si>
    <t xml:space="preserve">M2    </t>
  </si>
  <si>
    <t>6.4</t>
  </si>
  <si>
    <t>INSTALAÇÕES HIDROSSANITÁRIAS (ESGOTO)</t>
  </si>
  <si>
    <t>6.4.1</t>
  </si>
  <si>
    <t>CAIXA DE GORDURA DUPLA, CIRCULAR, EM CONCRETO PRÉ-MOLDADO, DIÂMETRO INTERNO = 0,6 M, ALTURA INTERNA = 0,6 M. AF_05/2018</t>
  </si>
  <si>
    <t>6.4.2</t>
  </si>
  <si>
    <t>6.4.3</t>
  </si>
  <si>
    <t>REATERRO MECANIZADO DE VALA COM ESCAVADEIRA HIDRÁULICA (CAPACIDADE DA CAÇAMBA: 0,8 M³ / POTÊNCIA: 111 HP), LARGURA DE 1,5 A 2,5 M, PROFUNDIDADE DE 4,5 A 6,0 M, COM SOLO (SEM SUBSTITUIÇÃO) DE 1ª CATEGORIA EM LOCAIS COM ALTO NÍVEL DE INTERFERÊNCIA. AF_04/2016</t>
  </si>
  <si>
    <t>6.4.4</t>
  </si>
  <si>
    <t>TUBO DE CONCRETO SIMPLES, CLASSE ES, PB JE, DN 600 MM, PARA ESGOTO SANITARIO (NBR 8890)</t>
  </si>
  <si>
    <t>6.4.5</t>
  </si>
  <si>
    <t>TUBO PVC, SERIE NORMAL, ESGOTO PREDIAL, DN 100 MM, FORNECIDO E INSTALADO EM RAMAL DE DESCARGA OU RAMAL DE ESGOTO SANITÁRIO. AF_12/2014</t>
  </si>
  <si>
    <t>6.4.6</t>
  </si>
  <si>
    <t>TUBO PVC, SERIE NORMAL, ESGOTO PREDIAL, DN 50 MM, FORNECIDO E INSTALADO EM PRUMADA DE ESGOTO SANITÁRIO OU VENTILAÇÃO. AF_12/2014</t>
  </si>
  <si>
    <t>6.4.7</t>
  </si>
  <si>
    <t>TUBO PVC, SERIE NORMAL, ESGOTO PREDIAL, DN 40 MM, FORNECIDO E INSTALADO EM RAMAL DE DESCARGA OU RAMAL DE ESGOTO SANITÁRIO. AF_12/2014</t>
  </si>
  <si>
    <t>6.4.8</t>
  </si>
  <si>
    <t>TUBO PVC, SERIE NORMAL, ESGOTO PREDIAL, DN 150 MM, FORNECIDO E INSTALADO EM SUBCOLETOR AÉREO DE ESGOTO SANITÁRIO. AF_12/2014</t>
  </si>
  <si>
    <t>6.4.9</t>
  </si>
  <si>
    <t>CAIXA SIFONADA PVC, 150 X 150 X 50 MM, COM GRELHA QUADRADA BRANCA (NBR 5688)</t>
  </si>
  <si>
    <t>6.4.10</t>
  </si>
  <si>
    <t>CURVA CURTA 90 GRAUS, PVC, SERIE NORMAL, ESGOTO PREDIAL, DN 100 MM, JUNTA ELÁSTICA, FORNECIDO E INSTALADO EM RAMAL DE DESCARGA OU RAMAL DE ESGOTO SANITÁRIO. AF_12/2014</t>
  </si>
  <si>
    <t>6.4.11</t>
  </si>
  <si>
    <t>CURVA CURTA 90 GRAUS, PVC, SERIE NORMAL, ESGOTO PREDIAL, DN 50 MM, JUNTA ELÁSTICA, FORNECIDO E INSTALADO EM PRUMADA DE ESGOTO SANITÁRIO OU VENTILAÇÃO. AF_12/2014</t>
  </si>
  <si>
    <t>6.4.12</t>
  </si>
  <si>
    <t>CURVA CURTA 90 GRAUS, PVC, SERIE NORMAL, ESGOTO PREDIAL, DN 40 MM, JUNTA SOLDÁVEL, FORNECIDO E INSTALADO EM RAMAL DE DESCARGA OU RAMAL DE ESGOTO SANITÁRIO. AF_12/2014</t>
  </si>
  <si>
    <t>6.4.13</t>
  </si>
  <si>
    <t>CURVA LONGA 45 GRAUS, PVC, SERIE NORMAL, ESGOTO PREDIAL, DN 100 MM, JUNTA ELÁSTICA, FORNECIDO E INSTALADO EM RAMAL DE DESCARGA OU RAMAL DE ESGOTO SANITÁRIO</t>
  </si>
  <si>
    <t>6.4.14</t>
  </si>
  <si>
    <t>CURVA LONGA 45 GRAUS, PVC, SERIE NORMAL, ESGOTO PREDIAL, DN 50 MM, JUNTA ELÁSTICA, FORNECIDO E INSTALADO EM RAMAL DE DESCARGA OU RAMAL DE ESGOTO SANITÁRIO</t>
  </si>
  <si>
    <t>6.4.15</t>
  </si>
  <si>
    <t>JOELHO 45 GRAUS, PVC, SERIE NORMAL, ESGOTO PREDIAL, DN 50 MM, JUNTA ELÁSTICA, FORNECIDO E INSTALADO EM RAMAL DE DESCARGA OU RAMAL DE ESGOTO SANITÁRIO. AF_12/2014</t>
  </si>
  <si>
    <t>6.4.16</t>
  </si>
  <si>
    <t>JOELHO 90 GRAUS, PVC, SERIE NORMAL, ESGOTO PREDIAL, DN 50 MM, JUNTA ELÁSTICA, FORNECIDO E INSTALADO EM PRUMADA DE ESGOTO SANITÁRIO OU VENTILAÇÃO. AF_12/2014</t>
  </si>
  <si>
    <t>6.4.17</t>
  </si>
  <si>
    <t>JOELHO 90 GRAUS, PVC, SERIE R, ÁGUA PLUVIAL, DN 150 MM, JUNTA ELÁSTICA, FORNECIDO E INSTALADO EM CONDUTORES VERTICAIS DE ÁGUAS PLUVIAIS. AF_12/2014</t>
  </si>
  <si>
    <t>6.4.18</t>
  </si>
  <si>
    <t>JUNÇÃO SIMPLES, PVC, SERIE NORMAL, ÁGUA PLUVIAL, DN 100 X 50 MM, JUNTA ELÁSTICA, FORNECIDO E INSTALADO EM RAMAL DE ENCAMINHAMENTO</t>
  </si>
  <si>
    <t>6.4.19</t>
  </si>
  <si>
    <t>JUNÇÃO SIMPLES, PVC, SERIE NORMAL, ESGOTO PREDIAL, DN 40 MM, JUNTA SOLDÁVEL, FORNECIDO E INSTALADO EM RAMAL DE DESCARGA OU RAMAL DE ESGOTO SANITÁRIO. AF_12/2014</t>
  </si>
  <si>
    <t>6.4.20</t>
  </si>
  <si>
    <t>JUNÇÃO SIMPLES, PVC, SERIE NORMAL, ESGOTO PREDIAL, DN 50 X 50 MM, JUNTA ELÁSTICA, FORNECIDO E INSTALADO EM RAMAL DE DESCARGA OU RAMAL DE ESGOTO SANITÁRIO. AF_12/2014</t>
  </si>
  <si>
    <t>6.4.21</t>
  </si>
  <si>
    <t>JUNÇÃO SIMPLES, PVC, SERIE R, ÁGUA PLUVIAL, DN 100 X 100 MM, JUNTA ELÁSTICA, FORNECIDO E INSTALADO EM RAMAL DE ENCAMINHAMENTO. AF_12/2014</t>
  </si>
  <si>
    <t>6.4.22</t>
  </si>
  <si>
    <t>LUVA SIMPLES, PVC, SERIE NORMAL, ESGOTO PREDIAL, DN 40 MM, JUNTA SOLDÁVEL, FORNECIDO E INSTALADO EM RAMAL DE DESCARGA OU RAMAL DE ESGOTO SANITÁRIO. AF_12/2014</t>
  </si>
  <si>
    <t>6.4.23</t>
  </si>
  <si>
    <t>LUVA SIMPLES, PVC, SERIE NORMAL, ESGOTO PREDIAL, DN 50 MM, JUNTA ELÁSTICA, FORNECIDO E INSTALADO EM PRUMADA DE ESGOTO SANITÁRIO OU VENTILAÇÃO. AF_12/2014</t>
  </si>
  <si>
    <t>6.4.24</t>
  </si>
  <si>
    <t>LUVA SIMPLES, PVC, SERIE NORMAL, ESGOTO PREDIAL, DN 100 MM, JUNTA ELÁSTICA, FORNECIDO E INSTALADO EM RAMAL DE DESCARGA OU RAMAL DE ESGOTO SANITÁRIO. AF_12/2014</t>
  </si>
  <si>
    <t>6.4.25</t>
  </si>
  <si>
    <t>LUVA SIMPLES, PVC, SÉRIE NORMAL, ESGOTO PREDIAL, DN 150 MM, JUNTA ELÁSTICA, FORNECIDO E INSTALADO EM SUBCOLETOR AÉREO DE ESGOTO SANITÁRIO. AF_12/2014</t>
  </si>
  <si>
    <t>6.4.26</t>
  </si>
  <si>
    <t>CAIXA DE INSPEÇÃO EM CONCRETO PRÉ-MOLDADO DN 60CM COM TAMPA H= 60CM - FORNECIMENTO E INSTALACAO</t>
  </si>
  <si>
    <t>6.4.27</t>
  </si>
  <si>
    <t>TERMINAL DE VENTILACAO, 50 MM, SERIE NORMAL, ESGOTO PREDIAL</t>
  </si>
  <si>
    <t>6.4.28</t>
  </si>
  <si>
    <t>RALO SECO PVC CONICO, 100 X 40 MM,  COM GRELHA REDONDA BRANCA</t>
  </si>
  <si>
    <t>6.4.29</t>
  </si>
  <si>
    <t xml:space="preserve">CURVA LONGA 45 GRAUS, PVC, PB, JE, DN 150 MM, JUNTA ELÁSTICA, PARA REDE COLETORA DE ESGOTO - FORNECIDO E INSTALADO </t>
  </si>
  <si>
    <t>6.4.30</t>
  </si>
  <si>
    <t xml:space="preserve">CURVA LONGA 45 GRAUS, PVC, PB, JE, DN 100 MM, JUNTA ELÁSTICA, PARA REDE COLETORA DE ESGOTO - FORNECIDO E INSTALADO </t>
  </si>
  <si>
    <t>6.4.31</t>
  </si>
  <si>
    <t>6.4.32</t>
  </si>
  <si>
    <t>JOELHO PARA PE DE COLUNA, 45 GRAUS, SERIE R, DN 100 MM, PARA ESGOTO PREDIAL</t>
  </si>
  <si>
    <t>6.4.33</t>
  </si>
  <si>
    <t>JOELHO 90 GRAUS, PVC, SERIE NORMAL, ESGOTO PREDIAL, DN 100 MM, JUNTA ELÁSTICA, FORNECIDO E INSTALADO EM RAMAL DE DESCARGA OU RAMAL DE ESGOTO SANITÁRIO. AF_12/2014</t>
  </si>
  <si>
    <t>6.4.34</t>
  </si>
  <si>
    <t>LUVA DE CORRER DEFOFO, PVC, JE, DN 200 MM</t>
  </si>
  <si>
    <t>6.4.35</t>
  </si>
  <si>
    <t>LUVA DE CORRER DEFOFO, PVC, JE, DN 250 MM</t>
  </si>
  <si>
    <t>6.4.36</t>
  </si>
  <si>
    <t>RALO SIFONADO, PVC, DN 100 X 40 MM, JUNTA SOLDÁVEL, FORNECIDO E INSTALADO EM RAMAL DE DESCARGA OU EM RAMAL DE ESGOTO SANITÁRIO. AF_12/2014</t>
  </si>
  <si>
    <t>6.4.37</t>
  </si>
  <si>
    <t>SISTEMA DE TRATAMENTO DE EFLUENTES INSTALADO - TANQUE SÉPTICO E FILTRO ANAERÓBIO (DIMENSÕES 4,80 X 3,05 X 3,80 M)</t>
  </si>
  <si>
    <t>CJ</t>
  </si>
  <si>
    <t>6.4.38</t>
  </si>
  <si>
    <t>CAIXA CLORADORA EM CAIXA DE CONCRETO PRÉ MOLDADO</t>
  </si>
  <si>
    <t>6.5</t>
  </si>
  <si>
    <t>INSTALACÕES ELÉTRICAS</t>
  </si>
  <si>
    <t>6.5.1</t>
  </si>
  <si>
    <t>INSTALAÇÕES INTERNAS</t>
  </si>
  <si>
    <t>6.5.1.1</t>
  </si>
  <si>
    <t>DISJUNTOR TERMOMAGNETICO TRIPOLAR 3  X 250 A/ICC - 25 KA</t>
  </si>
  <si>
    <t>6.5.1.2</t>
  </si>
  <si>
    <t>DISPOSITIVO DPS CLASSE II, 1 POLO, TENSAO MAXIMA DE 275 V, CORRENTE MAXIMA DE *45* KA (TIPO AC)</t>
  </si>
  <si>
    <t>6.5.1.3</t>
  </si>
  <si>
    <t>DISJUNTOR BIPOLAR TIPO DIN, CORRENTE NOMINAL DE 25A - FORNECIMENTO E INSTALAÇÃO. AF_04/2016</t>
  </si>
  <si>
    <t>6.5.1.4</t>
  </si>
  <si>
    <t>DISJUNTOR BIPOLAR TIPO DIN, CORRENTE NOMINAL DE 40A - FORNECIMENTO E INSTALAÇÃO. AF_04/2016</t>
  </si>
  <si>
    <t>6.5.1.5</t>
  </si>
  <si>
    <t>DISJUNTOR BIPOLAR TIPO DIN, CORRENTE NOMINAL DE 10A - FORNECIMENTO E INSTALAÇÃO. AF_04/2016</t>
  </si>
  <si>
    <t>6.5.1.6</t>
  </si>
  <si>
    <t>DISJUNTOR BIPOLAR TIPO DIN, CORRENTE NOMINAL DE 16A - FORNECIMENTO E INSTALAÇÃO. AF_04/2016</t>
  </si>
  <si>
    <t>6.5.1.7</t>
  </si>
  <si>
    <t>DISJUNTOR BIPOLAR TIPO DIN, CORRENTE NOMINAL DE 20A - FORNECIMENTO E INSTALAÇÃO. AF_04/2016</t>
  </si>
  <si>
    <t>6.5.1.8</t>
  </si>
  <si>
    <t>DISJUNTOR BIPOLAR TIPO DIN, CORRENTE NOMINAL DE 32A - FORNECIMENTO E INSTALAÇÃO. AF_04/2016</t>
  </si>
  <si>
    <t>6.5.1.9</t>
  </si>
  <si>
    <t>DISJUNTOR BIPOLAR TIPO DIN, CORRENTE NOMINAL DE 50A - FORNECIMENTO E INSTALAÇÃO. AF_04/2016</t>
  </si>
  <si>
    <t>6.5.1.10</t>
  </si>
  <si>
    <t>TE PARA ELETROCALHA, DIMENSÃO 100X50MM</t>
  </si>
  <si>
    <t>6.5.1.11</t>
  </si>
  <si>
    <t>EMENDA INTERNA PARA ELETROCALHA PERFURADA ALTURA DE 100MM  (TALA)</t>
  </si>
  <si>
    <t>6.5.1.12</t>
  </si>
  <si>
    <t>CURVA ELETROCALHA HORIZONTAL 90º C/ TAMPA 100X50MM</t>
  </si>
  <si>
    <t>6.5.1.13</t>
  </si>
  <si>
    <t>SUPORTE PARA SUSPENSÃO VERTICAL ELETROCALHA 100X50MM</t>
  </si>
  <si>
    <t>6.5.1.14</t>
  </si>
  <si>
    <t>ELETROCALHA PERFURADA DIM. 150X100MM</t>
  </si>
  <si>
    <t>6.5.1.15</t>
  </si>
  <si>
    <t>EMENDA INTERNA PARA ELETROCALHA 150X50MM</t>
  </si>
  <si>
    <t>6.5.1.16</t>
  </si>
  <si>
    <t>TE PARA ELETROCALHA, DIMENSÃO 150X50MM</t>
  </si>
  <si>
    <t>6.5.1.17</t>
  </si>
  <si>
    <t>SUPORTE PARA SUSPENSÃO VERTICAL ELETROCALHA 150X50MM</t>
  </si>
  <si>
    <t>6.5.1.18</t>
  </si>
  <si>
    <t>TAMPA P/ ELETROCALHA 150X50X3000MM</t>
  </si>
  <si>
    <t>6.5.1.19</t>
  </si>
  <si>
    <t>ELETROCALHA GALVANIZADA SEM TAMPA, DIMENSÃO 300X50MM</t>
  </si>
  <si>
    <t>6.5.1.20</t>
  </si>
  <si>
    <t>ELETROCALHA PERFURADA DIM. 100 X 50MM</t>
  </si>
  <si>
    <t>6.5.1.21</t>
  </si>
  <si>
    <t>TE PARA ELETROCALHA, DIMENSÃO 300X50MM</t>
  </si>
  <si>
    <t>6.5.1.22</t>
  </si>
  <si>
    <t>SUPORTE PARA SUSPENSÃO VERTICAL ELETROCALHA 300X50MM</t>
  </si>
  <si>
    <t>6.5.1.23</t>
  </si>
  <si>
    <t>PERFILADO PERFURADO SIMPLES 38 X 38 MM, CHAPA 22</t>
  </si>
  <si>
    <t>6.5.1.24</t>
  </si>
  <si>
    <t>SAIDA HORIZONTAL DE ELETROCALHA PARA ELETRODUTO 3/4"</t>
  </si>
  <si>
    <t>6.5.1.25</t>
  </si>
  <si>
    <t>SAÍDA HORIZONTAL DE ELETROCALHA PARA ELETRODUTO 1"</t>
  </si>
  <si>
    <t>6.5.1.26</t>
  </si>
  <si>
    <t>ELETRODUTO FLEXÍVEL CORRUGADO, PVC, DN 20 MM (1/2"), PARA CIRCUITOS TERMINAIS, INSTALADO EM PAREDE - FORNECIMENTO E INSTALAÇÃO. AF_12/2015</t>
  </si>
  <si>
    <t>6.5.1.27</t>
  </si>
  <si>
    <t>ELETRODUTODUTO PEAD FLEXIVEL PAREDE SIMPLES, CORRUGACAO HELICOIDAL, COR PRETA, SEM ROSCA, DE 4",  PARA CABEAMENTO SUBTERRANEO (NBR 15715)</t>
  </si>
  <si>
    <t>6.5.1.28</t>
  </si>
  <si>
    <t>CURVA 90 GRAUS PARA ELETRODUTO, PVC, ROSCÁVEL, DN 25 MM (3/4"), PARA CIRCUITOS TERMINAIS, INSTALADA EM FORRO - FORNECIMENTO E INSTALAÇÃO. AF_12/2015</t>
  </si>
  <si>
    <t>6.5.1.29</t>
  </si>
  <si>
    <t>ELETRODUTO RÍGIDO ROSCÁVEL, PVC, DN 25 MM (3/4"), PARA CIRCUITOS TERMINAIS, INSTALADO EM PAREDE - FORNECIMENTO E INSTALAÇÃO. AF_12/2015</t>
  </si>
  <si>
    <t>6.5.1.30</t>
  </si>
  <si>
    <t>LUVA PARA ELETRODUTO, PVC, ROSCÁVEL, DN 25 MM (3/4"), PARA CIRCUITOS TERMINAIS, INSTALADA EM PAREDE - FORNECIMENTO E INSTALAÇÃO. AF_12/2015</t>
  </si>
  <si>
    <t>6.5.1.31</t>
  </si>
  <si>
    <t>CAIXA RETANGULAR 4" X 2" MÉDIA (1,30 M DO PISO), PVC, INSTALADA EM PAREDE - FORNECIMENTO E INSTALAÇÃO. AF_12/2015</t>
  </si>
  <si>
    <t>6.5.1.32</t>
  </si>
  <si>
    <t>CAIXA OCTOGONAL 4" X 4", PVC, INSTALADA EM LAJE - FORNECIMENTO E INSTALAÇÃO. AF_12/2015</t>
  </si>
  <si>
    <t>6.5.1.33</t>
  </si>
  <si>
    <t>ELETRODUTO RÍGIDO ROSCÁVEL, PVC, DN 32 MM (1"), PARA CIRCUITOS TERMINAIS, INSTALADO EM PAREDE - FORNECIMENTO E INSTALAÇÃO. AF_12/2015</t>
  </si>
  <si>
    <t>6.5.1.34</t>
  </si>
  <si>
    <t>ABRAÇADEIRA PVC PARA ELETRODUTO CINZA DE ENCAIXE 1"</t>
  </si>
  <si>
    <t>6.5.1.35</t>
  </si>
  <si>
    <t>CONDULETE DE ALUMÍNIO, TIPO X, PARA ELETRODUTO DE AÇO GALVANIZADO DN 25 MM (1''), APARENTE - FORNECIMENTO E INSTALAÇÃO. AF_11/2016_P</t>
  </si>
  <si>
    <t>6.5.1.36</t>
  </si>
  <si>
    <t>CONDULETE DE ALUMÍNIO, TIPO X, PARA ELETRODUTO DE AÇO GALVANIZADO DN 32 MM (1 1/4''), APARENTE - FORNECIMENTO E INSTALAÇÃO. AF_11/2016_P</t>
  </si>
  <si>
    <t>6.5.1.37</t>
  </si>
  <si>
    <t>CONDULETE DE ALUMINIO TIPO X, PARA ELETRODUTO ROSCAVEL DE 1 1/2", COM TAMPA CEGA</t>
  </si>
  <si>
    <t>6.5.1.38</t>
  </si>
  <si>
    <t>ELETRODUTO RÍGIDO ROSCÁVEL, PVC, DN 40 MM (1 1/4"), PARA CIRCUITOS TERMINAIS, INSTALADO EM PAREDE - FORNECIMENTO E INSTALAÇÃO. AF_12/2015</t>
  </si>
  <si>
    <t>6.5.1.39</t>
  </si>
  <si>
    <t>LUVA PARA ELETRODUTO, PVC, ROSCÁVEL, DN 40 MM (1 1/4"), PARA CIRCUITOS TERMINAIS, INSTALADA EM PAREDE - FORNECIMENTO E INSTALAÇÃO. AF_12/2015</t>
  </si>
  <si>
    <t>6.5.1.40</t>
  </si>
  <si>
    <t>LUVA PARA ELETRODUTO, PVC, ROSCÁVEL, DN 85 MM (3") - FORNECIMENTO E INSTALAÇÃO. AF_12/2015</t>
  </si>
  <si>
    <t>6.5.1.41</t>
  </si>
  <si>
    <t>CURVA 90 GRAUS PARA ELETRODUTO, PVC, ROSCÁVEL, DN 40 MM (1 1/4"), PARA CIRCUITOS TERMINAIS, INSTALADA EM PAREDE - FORNECIMENTO E INSTALAÇÃO. AF_12/2015</t>
  </si>
  <si>
    <t>6.5.1.42</t>
  </si>
  <si>
    <t>CURVA 90 GRAUS PARA ELETRODUTO, PVC, ROSCÁVEL, DN 32 MM (1"), PARA CIRCUITOS TERMINAIS, INSTALADA EM PAREDE - FORNECIMENTO E INSTALAÇÃO. AF_12/2015</t>
  </si>
  <si>
    <t>6.5.1.43</t>
  </si>
  <si>
    <t>CURVA 90 GRAUS PARA ELETRODUTO, PVC, ROSCÁVEL, DN 85 MM (3") - FORNECIMENTO E INSTALAÇÃO. AF_12/2015</t>
  </si>
  <si>
    <t>6.5.1.44</t>
  </si>
  <si>
    <t>6.5.1.45</t>
  </si>
  <si>
    <t>ELETRODUTO DE AÇO GALVANIZADO, CLASSE SEMI PESADO, DN 40 MM (1 1/2  ), APARENTE, INSTALADO EM PAREDE - FORNECIMENTO E INSTALAÇÃO. AF_11/2016_P</t>
  </si>
  <si>
    <t>6.5.1.46</t>
  </si>
  <si>
    <t>ELETRODUTO RÍGIDO ROSCÁVEL, PVC, DN 85 MM (3") - FORNECIMENTO E INSTALAÇÃO. AF_12/2015</t>
  </si>
  <si>
    <t>6.5.1.47</t>
  </si>
  <si>
    <t>CONECTOR RETO DE ALUMINIO PARA ELETRODUTO DE 4", PARA ADAPTAR ENTRADA DE ELETRODUTO METALICO FLEXIVEL EM QUADROS</t>
  </si>
  <si>
    <t>6.5.1.48</t>
  </si>
  <si>
    <t>CAIXA DE PASSAGEM 30X30X40 COM TAMPA E DRENO BRITA</t>
  </si>
  <si>
    <t>6.5.1.49</t>
  </si>
  <si>
    <t>CAIXA DE PASSAGEM PARA TELEFONE 80X80X15CM (SOBREPOR) FORNECIMENTO E INSTALACAO</t>
  </si>
  <si>
    <t>6.5.1.50</t>
  </si>
  <si>
    <t>QUADRO DE DISTRIBUICAO DE ENERGIA DE EMBUTIR, EM CHAPA METALICA, PARA 24 DISJUNTORES TERMOMAGNETICOS MONOPOLARES, COM BARRAMENTO TRIFASICO E NEUTRO, FORNECIMENTO E INSTALACAO</t>
  </si>
  <si>
    <t>6.5.1.51</t>
  </si>
  <si>
    <t>QUADRO DE DISTRIBUICAO DE ENERGIA DE EMBUTIR, EM CHAPA METALICA, PARA 50 DISJUNTORES TERMOMAGNETICOS MONOPOLARES, COM BARRAMENTO TRIFASICO E NEUTRO, FORNECIMENTO E INSTALACAO</t>
  </si>
  <si>
    <t>6.5.1.52</t>
  </si>
  <si>
    <t>INTERRUPTOR SIMPLES 10A, 250V, CONJUNTO MONTADO PARA SOBREPOR 4" X 2" (CAIXA + MODULO)</t>
  </si>
  <si>
    <t>6.5.1.53</t>
  </si>
  <si>
    <t>INTERRUPTOR SIMPLES + TOMADA 2P+T 10A, 250V, CONJUNTO MONTADO PARA EMBUTIR 4" X 2" (PLACA + SUPORTE + MODULOS)</t>
  </si>
  <si>
    <t>6.5.1.54</t>
  </si>
  <si>
    <t>INTERRUPTOR SIMPLES + 2 INTERRUPTORES PARALELOS 10A, 250V, CONJUNTO MONTADO PARA EMBUTIR 4" X 2" (PLACA + SUPORTE + MODULOS)</t>
  </si>
  <si>
    <t>6.5.1.55</t>
  </si>
  <si>
    <t>TOMADA 2P+T 10A, 250V, CONJUNTO MONTADO PARA SOBREPOR 4" X 2" (CAIXA + MODULO)</t>
  </si>
  <si>
    <t>6.5.1.56</t>
  </si>
  <si>
    <t>CONECTOR TRIPOLAR DE PORCELANA PARA CABO ATÉ 10MM²</t>
  </si>
  <si>
    <t>6.5.1.57</t>
  </si>
  <si>
    <t>PLUG 2P+T FEMEA PARA CONEXÃO DAS LUMINÁRIAS</t>
  </si>
  <si>
    <t>6.5.1.58</t>
  </si>
  <si>
    <t>CABO DE COBRE FLEXÍVEL ISOLADO, 16 MM², ANTI-CHAMA 0,6/1,0 KV, PARA CIRCUITOS TERMINAIS - FORNECIMENTO E INSTALAÇÃO. AF_12/2015</t>
  </si>
  <si>
    <t>6.5.1.59</t>
  </si>
  <si>
    <t>CABO DE COBRE FLEXÍVEL ISOLADO, 10 MM², ANTI-CHAMA 0,6/1,0 KV, PARA CIRCUITOS TERMINAIS - FORNECIMENTO E INSTALAÇÃO. AF_12/2015</t>
  </si>
  <si>
    <t>6.5.1.60</t>
  </si>
  <si>
    <t>TERMINAL OU CONECTOR DE PRESSAO - PARA CABO 10MM2 - FORNECIMENTO E INSTALACAO</t>
  </si>
  <si>
    <t>6.5.1.61</t>
  </si>
  <si>
    <t>HASTE DE ATERRAMENTO 5/8  PARA SPDA - FORNECIMENTO E INSTALAÇÃO. AF_12/2017</t>
  </si>
  <si>
    <t>6.5.1.62</t>
  </si>
  <si>
    <t>GANCHO CURTO PARA PERFILADO 44X32MM</t>
  </si>
  <si>
    <t>6.5.1.63</t>
  </si>
  <si>
    <t>LUMINÁRIA ARANDELA COM BASE EM AÇO E DIFUSOR EM VIDRO ACIDO BRANCO, INCLUSIVE LÂMPADA FLUORESCENTE COMPACTA 11W (QUADRA)</t>
  </si>
  <si>
    <t>6.5.1.64</t>
  </si>
  <si>
    <t>LUMINÁRIA DE SOBREPOR PL 26W EM CHAPA DE AÇO, COMPLETO COM REATOR INTEGRADO E UMA LÂMPADA</t>
  </si>
  <si>
    <t>6.5.1.65</t>
  </si>
  <si>
    <t>LUMINÁRIA DE SOBREPOR EM CHAPA DE AÇO, REFLETOR EM ALUMÍNIO ANODIZADO, PARA DUAS LÂMPADAS FLUORESCENTES DE 32W (ILS 955/232), COMPLETO COM REATOR ELETRÔNICO E DUAS LÂMPADAS FLUORESCENTES SUPER 84 DE 32W</t>
  </si>
  <si>
    <t>6.5.1.66</t>
  </si>
  <si>
    <t>CABO DE COBRE NU 95MM2 - FORNECIMENTO E INSTALACAO</t>
  </si>
  <si>
    <t>6.5.1.67</t>
  </si>
  <si>
    <t>CABO DE COBRE FLEXÍVEL ISOLADO, 2,5 MM², ANTI-CHAMA 450/750 V, PARA CIRCUITOS TERMINAIS - FORNECIMENTO E INSTALAÇÃO. AF_12/2015</t>
  </si>
  <si>
    <t>6.5.1.68</t>
  </si>
  <si>
    <t>CABO DE COBRE FLEXÍVEL ISOLADO, 4 MM², ANTI-CHAMA 450/750 V, PARA CIRCUITOS TERMINAIS - FORNECIMENTO E INSTALAÇÃO. AF_12/2015</t>
  </si>
  <si>
    <t>6.5.1.69</t>
  </si>
  <si>
    <t>CABO DE COBRE FLEXÍVEL ISOLADO, 6 MM², ANTI-CHAMA 450/750 V, PARA CIRCUITOS TERMINAIS - FORNECIMENTO E INSTALAÇÃO. AF_12/2015</t>
  </si>
  <si>
    <t>6.5.2</t>
  </si>
  <si>
    <t xml:space="preserve">ENTRADA DE SERVIÇO </t>
  </si>
  <si>
    <t>6.5.2.1</t>
  </si>
  <si>
    <t>ELETROCALHAS | PERFILADOS | DUTOS | CONEXÕES | ACESSÓRIOS</t>
  </si>
  <si>
    <t>6.5.2.1.1</t>
  </si>
  <si>
    <t>ELETRODUTO FLEXÍVEL CORRUGADO, PVC, DN 25 MM (3/4"), PARA CIRCUITOS TERMINAIS, INSTALADO EM PAREDE - FORNECIMENTO E INSTALAÇÃO. AF_12/2015</t>
  </si>
  <si>
    <t>6.5.2.1.2</t>
  </si>
  <si>
    <t>ELETRODUTO FLEXÍVEL CORRUGADO, PVC, DN 32 MM (1"), PARA CIRCUITOS TERMINAIS, INSTALADO EM PAREDE - FORNECIMENTO E INSTALAÇÃO. AF_12/2015</t>
  </si>
  <si>
    <t>6.5.2.1.3</t>
  </si>
  <si>
    <t>FIXAÇÃO DE TUBOS VERTICAIS DE PPR DIÂMETROS MENORES OU IGUAIS A 40 MM COM ABRAÇADEIRA METÁLICA RÍGIDA TIPO D 1/2", FIXADA EM PERFILADO EM ALVENARIA. AF_05/2015</t>
  </si>
  <si>
    <t>6.5.2.1.4</t>
  </si>
  <si>
    <t>6.5.2.1.5</t>
  </si>
  <si>
    <t>CURVA 90 GRAUS PARA ELETRODUTO, PVC, ROSCÁVEL, DN 25 MM (3/4"), PARA CIRCUITOS TERMINAIS, INSTALADA EM PAREDE - FORNECIMENTO E INSTALAÇÃO. AF_12/2015</t>
  </si>
  <si>
    <t>6.5.2.1.6</t>
  </si>
  <si>
    <t>6.5.2.1.7</t>
  </si>
  <si>
    <t>CURVA 180 GRAUS PARA ELETRODUTO, PVC, ROSCÁVEL, DN 25 MM (3/4"), PARA CIRCUITOS TERMINAIS, INSTALADA EM LAJE - FORNECIMENTO E INSTALAÇÃO. AF_12/2015</t>
  </si>
  <si>
    <t>6.5.2.1.8</t>
  </si>
  <si>
    <t>6.5.2.1.9</t>
  </si>
  <si>
    <t>6.5.2.1.10</t>
  </si>
  <si>
    <t>LUVA PARA ELETRODUTO, PVC, ROSCÁVEL, DN 32 MM (1"), PARA CIRCUITOS TERMINAIS, INSTALADA EM PAREDE - FORNECIMENTO E INSTALAÇÃO. AF_12/2015</t>
  </si>
  <si>
    <t>6.5.2.1.11</t>
  </si>
  <si>
    <t>6.5.2.1.12</t>
  </si>
  <si>
    <t>ELETRODUTO RÍGIDO ROSCÁVEL, PVC, DN 50 MM (1 1/2") - FORNECIMENTO E INSTALAÇÃO. AF_12/2015</t>
  </si>
  <si>
    <t>6.5.2.1.13</t>
  </si>
  <si>
    <t>6.5.2.1.14</t>
  </si>
  <si>
    <t>LUVA PARA ELETRODUTO, PVC, ROSCÁVEL, DN 50 MM (1 1/2") - FORNECIMENTO E INSTALAÇÃO. AF_12/2015</t>
  </si>
  <si>
    <t>6.5.2.1.15</t>
  </si>
  <si>
    <t>CURVA 90 GRAUS PARA ELETRODUTO, PVC, ROSCÁVEL, DN 50 MM (1 1/2") - FORNECIMENTO E INSTALAÇÃO. AF_12/2015</t>
  </si>
  <si>
    <t>6.5.2.1.16</t>
  </si>
  <si>
    <t>CONDULETE DE ALUMINIO TIPO E, PARA ELETRODUTO ROSCAVEL DE 1 1/2", COM TAMPA CEGA</t>
  </si>
  <si>
    <t>UN.</t>
  </si>
  <si>
    <t>6.5.2.1.17</t>
  </si>
  <si>
    <t>ELETRODUTO RÍGIDO ROSCÁVEL, PVC, DN 110 MM (4") - FORNECIMENTO E INSTALAÇÃO. AF_12/2015</t>
  </si>
  <si>
    <t>6.5.2.1.18</t>
  </si>
  <si>
    <t>LUVA PARA ELETRODUTO, PVC, ROSCÁVEL, DN 110 MM (4") - FORNECIMENTO E INSTALAÇÃO. AF_12/2015</t>
  </si>
  <si>
    <t>6.5.2.1.19</t>
  </si>
  <si>
    <t>CURVA 90 GRAUS PARA ELETRODUTO, PVC, ROSCÁVEL, DN 110 MM (4") - FORNECIMENTO E INSTALAÇÃO. AF_12/2015</t>
  </si>
  <si>
    <t>6.5.2.1.20</t>
  </si>
  <si>
    <t>CABECOTE PARA ENTRADA DE LINHA DE ALIMENTACAO PARA ELETRODUTO, EM LIGA DE ALUMINIO COM ACABAMENTO ANTI CORROSIVO, COM FIXACAO POR ENCAIXE LISO DE 360 GRAUS, DE 4"</t>
  </si>
  <si>
    <t>6.5.2.1.21</t>
  </si>
  <si>
    <t>ELETRODUTO TIPO KANAFLEX SUBTERRANEO DE 4"</t>
  </si>
  <si>
    <t>6.5.2.1.22</t>
  </si>
  <si>
    <t>DUTO ESPIRAL FLEXIVEL SINGELO PEAD D=50MM(2") REVESTIDO COM PVC COM FIO GUIA DE ACO GALVANIZADO, LANCADO DIRETO NO SOLO, INCL CONEXOES</t>
  </si>
  <si>
    <t>6.5.2.1.23</t>
  </si>
  <si>
    <t>ELETRODUTO TIPO KANAFLEX SUBTERRANEO DE 1.1/4"</t>
  </si>
  <si>
    <t>6.5.2.1.24</t>
  </si>
  <si>
    <t>ELETRODUTO TIPO KANAFLEX SUBTERRANEO CORUGADO 1.1/2"</t>
  </si>
  <si>
    <t>6.5.2.1.25</t>
  </si>
  <si>
    <t>ESCAVAÇÃO MANUAL DE VALA COM PROFUNDIDADE MENOR OU IGUAL A 1,30 M. AF_03/2016</t>
  </si>
  <si>
    <t>6.5.2.1.26</t>
  </si>
  <si>
    <t>DEMOLIÇÃO DE PAVIMENTAÇÃO ASFÁLTICA COM UTILIZAÇÃO DE MARTELO PERFURADOR, ESPESSURA ATÉ 15 CM, EXCLUSIVE CARGA E TRANSPORTE</t>
  </si>
  <si>
    <t>6.5.2.1.27</t>
  </si>
  <si>
    <t>ESCAVAÇÃO MECANIZADA DE VALA COM PROF. ATÉ 1,5 M (MÉDIA ENTRE MONTANTE E JUSANTE/UMA COMPOSIÇÃO POR TRECHO), COM ESCAVADEIRA HIDRÁULICA (0,8 M3/111 HP), LARG. DE 1,5 M A 2,5 M, EM SOLO DE 1A CATEGORIA, EM LOCAIS COM ALTO NÍVEL DE INTERFERÊNCIA. AF_01/2015</t>
  </si>
  <si>
    <t>6.5.2.1.28</t>
  </si>
  <si>
    <t>REATERRO MANUAL APILOADO COM SOQUETE. AF_10/2017</t>
  </si>
  <si>
    <t>6.5.2.1.29</t>
  </si>
  <si>
    <t>LASTRO DE CONCRETO MAGRO, APLICADO EM PISOS OU RADIERS, ESPESSURA DE 5 CM. AF_07_2016</t>
  </si>
  <si>
    <t>6.5.2.1.30</t>
  </si>
  <si>
    <t>FITA DE ADVERTÊNCIA "CUIDADO ENERGIA ELÉTRICA ABAIXO" LANÇADO DIRETAMENTE NO SOLO SOBRE CONDUTOS.</t>
  </si>
  <si>
    <t>6.5.2.1.31</t>
  </si>
  <si>
    <t>CONECTOR RETO DE ALUMINIO PARA ELETRODUTO DE 1 1/4", PARA ADAPTAR ENTRADA DE ELETRODUTO METALICO FLEXIVEL EM QUADROS</t>
  </si>
  <si>
    <t>6.5.2.1.32</t>
  </si>
  <si>
    <t>CONECTOR RETO DE ALUMINIO PARA ELETRODUTO DE 1 1/2", PARA ADAPTAR ENTRADA DE ELETRODUTO METALICO FLEXIVEL EM QUADROS</t>
  </si>
  <si>
    <t>6.5.2.1.33</t>
  </si>
  <si>
    <t>CONECTOR RETO DE ALUMINIO PARA ELETRODUTO DE 2", PARA ADAPTAR ENTRADA DE ELETRODUTO METALICO FLEXIVEL EM QUADROS</t>
  </si>
  <si>
    <t>6.5.2.1.34</t>
  </si>
  <si>
    <t>6.5.2.1.35</t>
  </si>
  <si>
    <t>FITA ACO INOX PARA CINTAR POSTE, L = 19 MM, E = 0,5 MM (ROLO DE 30M)</t>
  </si>
  <si>
    <t>6.5.2.2</t>
  </si>
  <si>
    <t>CAIXAS | QUADROS | ATERRAMENTO | POSTE E FERRAGENS</t>
  </si>
  <si>
    <t>6.5.2.2.1</t>
  </si>
  <si>
    <t>CAIXA DE PASSAGEM PRÉ-MOLDADA, 65X41X70 COM TAMPA EM FERRO FUNDIDO 70X46CM CLASSE MÍN. D400(400KN) E DRENO BRITA</t>
  </si>
  <si>
    <t>6.5.2.2.2</t>
  </si>
  <si>
    <t>CAIXA DE PASSAGEM PRÉ-MOLDADA, 65X41X70 COM TAMPA EM FERRO FUNDIDO 70X46CM CLASSE MÍN. B125(125KN) E DRENO BRITA</t>
  </si>
  <si>
    <t>6.5.2.2.3</t>
  </si>
  <si>
    <t>CAIXA DE PASSAGEM PRÉ-MOLDADA, 65X85X80 COM TAMPA EM FERRO FUNDIDO 90X70CM CLASSE MÍN. B125(125KN) E DRENO BRITA</t>
  </si>
  <si>
    <t>6.5.2.2.4</t>
  </si>
  <si>
    <t>CAIXA DE PASSAGEM PRÉ-MOLDADA, 65X85X80 COM TAMPA EM FERRO FUNDIDO 90X70CM CLASSE MÍN. D400(400KN) E DRENO BRITA</t>
  </si>
  <si>
    <t>6.5.2.2.5</t>
  </si>
  <si>
    <t>CAIXA DE PASSAGEM PRÉ-MOLDADA, 30X30X40 COM TAMPA EM FERRO FUNDIDO E DRENO BRITA</t>
  </si>
  <si>
    <t>6.5.2.2.6</t>
  </si>
  <si>
    <t>6.5.2.2.7</t>
  </si>
  <si>
    <t>HASTE DE ATERRAMENTO 3/4  PARA SPDA - FORNECIMENTO E INSTALAÇÃO. AF_12/2017</t>
  </si>
  <si>
    <t>6.5.2.2.8</t>
  </si>
  <si>
    <t>QUADRO DE COMANDO METÁLICO RAL 7035 COMPLETO COM PORTA, FLANGE, PLACA DE MONTAGEM, TRILHOS, ESPELHOS FRONTAIS E PLAQUETAS DE IDENTIFICAÇÃO. MODELO DE SOBREPOR COM BARRAMENTO 3F+N+T. GRAU DE PROTEÇÃO IP54-IK10. DIMENSÕES 80X60X25CM.</t>
  </si>
  <si>
    <t>6.5.2.2.9</t>
  </si>
  <si>
    <t>QUADRO DE COMANDO METÁLICO RAL 7035 COMPLETO COM PORTA, PLACA DE MONTAGEM, TRILHOS, ESPELHOS FRONTAIS E PLAQUETAS DE IDENTIFICAÇÃO. MODELO DE SOBREPOR COM BARRAMENTO 3F+N+T. GRAU DE PROTEÇÃO IP54-IK10. DIMENSÕES 60X50X20CM.</t>
  </si>
  <si>
    <t>6.5.2.2.10</t>
  </si>
  <si>
    <t>CAIXA DE PROTECAO PARA TRANSFORMADOR CORRENTE, EM CHAPA DE ACO 18 USG (PADRAO DA CONCESSIONARIA LOCAL)</t>
  </si>
  <si>
    <t>6.5.2.2.11</t>
  </si>
  <si>
    <t>CAIXA DE PROTECAO EXTERNA PARA MEDIDOR HOROSAZONAL, DE BAIXA TENSAO, COM MODULO, EM CHAPA DE ACO (PADRAO DA CONCESSIONARIA LOCAL)</t>
  </si>
  <si>
    <t>6.5.2.2.12</t>
  </si>
  <si>
    <t xml:space="preserve">CAIXA DE EQUALIZAÇÃO 500 X 350 X 230MM </t>
  </si>
  <si>
    <t>6.5.2.2.13</t>
  </si>
  <si>
    <t>CAIXA DE PROTECAO PARA 1 MEDIDOR TRIFASICO, EM CHAPA DE ACO 20 USG (PADRAO DA CONCESSIONARIA LOCAL)</t>
  </si>
  <si>
    <t>6.5.2.2.14</t>
  </si>
  <si>
    <t>POSTE CONCRETO SEÇÃO CIRCULAR COMPRIMENTO=11M  CARGA NOMINAL NO TOPO 400KG INCLUSIVE ESCAVACAO EXCLUSIVE TRANSPORTE - FORNECIMENTO E COLOCAÇÃO</t>
  </si>
  <si>
    <t>6.5.2.2.15</t>
  </si>
  <si>
    <t xml:space="preserve">FORNECIMENTO E INTALAÇÃO ESTRUTURA PARA POSTE DE CONCRETO </t>
  </si>
  <si>
    <t>6.5.2.2.16</t>
  </si>
  <si>
    <t>MÃO FRANCESA PERFURADA 726MM</t>
  </si>
  <si>
    <t>6.5.2.3</t>
  </si>
  <si>
    <t>CONDUTORES | CONECTORES</t>
  </si>
  <si>
    <t>6.5.2.3.1</t>
  </si>
  <si>
    <t>6.5.2.3.2</t>
  </si>
  <si>
    <t>CABO DE COBRE FLEXÍVEL ISOLADO, 2,5 MM², ANTI-CHAMA 0,6/1,0 KV, PARA CIRCUITOS TERMINAIS - FORNECIMENTO E INSTALAÇÃO. AF_12/2015</t>
  </si>
  <si>
    <t>6.5.2.3.3</t>
  </si>
  <si>
    <t>6.5.2.3.4</t>
  </si>
  <si>
    <t>CABO DE COBRE FLEXÍVEL ISOLADO, 16 MM², ANTI-CHAMA 450/750 V, PARA CIRCUITOS TERMINAIS - FORNECIMENTO E INSTALAÇÃO. AF_12/2015</t>
  </si>
  <si>
    <t>6.5.2.3.5</t>
  </si>
  <si>
    <t>CABO DE COBRE FLEXÍVEL ISOLADO, 25 MM², ANTI-CHAMA 450/750 V, PARA DISTRIBUIÇÃO - FORNECIMENTO E INSTALAÇÃO. AF_12/2015</t>
  </si>
  <si>
    <t>6.5.2.3.6</t>
  </si>
  <si>
    <t>CABO DE COBRE NU 25MM2 - FORNECIMENTO E INSTALACAO</t>
  </si>
  <si>
    <t>6.5.2.3.7</t>
  </si>
  <si>
    <t>CABO DE COBRE UNIPOLAR 25MM2, BLINDADO, ISOLACAO 6/10 KV EPR, COBERTURA EM PVC</t>
  </si>
  <si>
    <t>6.5.2.3.8</t>
  </si>
  <si>
    <t>CABO DE COBRE FLEXÍVEL ISOLADO, 120 MM², ANTI-CHAMA 0,6/1,0 KV, PARA DISTRIBUIÇÃO - FORNECIMENTO E INSTALAÇÃO. AF_12/2015</t>
  </si>
  <si>
    <t>6.5.2.3.9</t>
  </si>
  <si>
    <t>CABO DE COBRE FLEXÍVEL ISOLADO, 70 MM², ANTI-CHAMA 0,6/1,0 KV, PARA DISTRIBUIÇÃO - FORNECIMENTO E INSTALAÇÃO. AF_12/2015</t>
  </si>
  <si>
    <t>6.5.2.3.10</t>
  </si>
  <si>
    <t>CABO DE COBRE FLEXÍVEL ISOLADO, 25 MM², ANTI-CHAMA 0,6/1,0 KV, PARA DISTRIBUIÇÃO - FORNECIMENTO E INSTALAÇÃO. AF_12/2015</t>
  </si>
  <si>
    <t>6.5.2.3.11</t>
  </si>
  <si>
    <t>CABO DE COBRE FLEXÍVEL ISOLADO, 16 MM², ANTI-CHAMA 0,6/1,0 KV, PARA DISTRIBUIÇÃO - FORNECIMENTO E INSTALAÇÃO. AF_12/2015</t>
  </si>
  <si>
    <t>6.5.2.3.12</t>
  </si>
  <si>
    <t>CABO DE COBRE FLEXÍVEL ISOLADO, 10 MM², ANTI-CHAMA 0,6/1,0 KV, PARA DISTRIBUIÇÃO - FORNECIMENTO E INSTALAÇÃO. AF_12/2015</t>
  </si>
  <si>
    <t>6.5.2.3.13</t>
  </si>
  <si>
    <t>CABO DE COBRE NU 70MM2 - FORNECIMENTO E INSTALACAO</t>
  </si>
  <si>
    <t>6.5.2.3.14</t>
  </si>
  <si>
    <t>6.5.2.3.15</t>
  </si>
  <si>
    <t>TERMINAL OU CONECTOR DE PRESSAO - PARA CABO 16MM2 - FORNECIMENTO E INSTALACAO</t>
  </si>
  <si>
    <t>6.5.2.3.16</t>
  </si>
  <si>
    <t>TERMINAL OU CONECTOR DE PRESSAO - PARA CABO 25MM2 - FORNECIMENTO E INSTALACAO</t>
  </si>
  <si>
    <t>6.5.2.3.17</t>
  </si>
  <si>
    <t>TERMINAL OU CONECTOR DE PRESSAO - PARA CABO 70MM2 - FORNECIMENTO E INSTALACAO</t>
  </si>
  <si>
    <t>6.5.2.3.18</t>
  </si>
  <si>
    <t>TERMINAL OU CONECTOR DE PRESSAO - PARA CABO 120MM2 - FORNECIMENTO E INSTALACAO</t>
  </si>
  <si>
    <t>6.5.2.3.19</t>
  </si>
  <si>
    <t>CABO DE ALUMINIO NU SEM ALMA DE ACO, BITOLA 2 AWG</t>
  </si>
  <si>
    <t>6.5.2.3.20</t>
  </si>
  <si>
    <t>ALCA PRE-FORMADA DISTRIBUIÇÃO EM  ACO RECOBERTO COM ALUMINIO PARA CABO 25MM2, ENCAPADO. FORNECIMENTO E INSTALAÇÃO.</t>
  </si>
  <si>
    <t>6.5.2.3.21</t>
  </si>
  <si>
    <t>CONECTOR CUNHA PARA LIGAÇÕES BIMETÁLICAS ENTRE REDE DE DISTRIBUIÇÃO E RAMAL DE LIGAÇÃO - PADRÃO CELESC TIPO VII</t>
  </si>
  <si>
    <t>6.5.2.3.22</t>
  </si>
  <si>
    <t>ISOLADOR TIPO BASTÃO ANCORAGEM POLIMÉRICO -  15KV</t>
  </si>
  <si>
    <t>6.5.2.3.23</t>
  </si>
  <si>
    <t>ARMACAO VERTICAL COM HASTE E CONTRA-PINO, EM CHAPA DE ACO GALVANIZADO 3/16", COM 1 ESTRIBO E 1 ISOLADOR</t>
  </si>
  <si>
    <t>6.5.2.4</t>
  </si>
  <si>
    <t>DISPOSITIVOS DE PROTEÇÃO | COMANDO | SINALIZAÇÃO | EQUIPAMENTOS</t>
  </si>
  <si>
    <t>6.5.2.4.1</t>
  </si>
  <si>
    <t>DISJUNTOR MONOPOLAR TIPO DIN, CORRENTE NOMINAL DE 10A - FORNECIMENTO E INSTALAÇÃO. AF_04/2016</t>
  </si>
  <si>
    <t>6.5.2.4.2</t>
  </si>
  <si>
    <t>DISJUNTOR TRIPOLAR TIPO DIN, CORRENTE NOMINAL DE 32A - FORNECIMENTO E INSTALAÇÃO. AF_04/2016</t>
  </si>
  <si>
    <t>6.5.2.4.3</t>
  </si>
  <si>
    <t>DISJUNTOR TIPO DIN/IEC, TRIPOLAR 63 A</t>
  </si>
  <si>
    <t>6.5.2.4.4</t>
  </si>
  <si>
    <t>DISJUNTOR TERMOMAGNETICO TRIPOLAR EM CAIXA MOLDADA 175 A 225A 240V, FORNECIMENTO E INSTALACAO</t>
  </si>
  <si>
    <t>6.5.2.4.5</t>
  </si>
  <si>
    <t>DISPOSITIVOS DE PROTEÇÃO CONTRA SURTOS (DPS) 275V, COM SINALIZAÇÃO VISUAL - CLASSE DE PROTEÇÃO I E CORRENTE NOMINAL DE 12,5KA.</t>
  </si>
  <si>
    <t>6.5.2.4.6</t>
  </si>
  <si>
    <t>DISPOSITIVOS DE PROTEÇÃO CONTRA SURTOS (DPS) 275V, COM SINALIZAÇÃO VISUAL - CLASSE DE PROTEÇÃO II E 5KA DE CORRENTE NOMINAL.</t>
  </si>
  <si>
    <t>6.5.2.4.7</t>
  </si>
  <si>
    <t>MEDIDOR DE ENERGIA TRIFÁSICO PARA MEDIÇÃO DE CONSUMO DE ENERGIA ATIVA (KWH).</t>
  </si>
  <si>
    <t>6.5.2.4.8</t>
  </si>
  <si>
    <t>CHAVE FUSIVEL UNIPOLAR, 15KV - 100A, EQUIPADA COM COMANDO PARA HASTE DE MANOBRA .       FORNECIMENTO E INSTALAÇÃO.</t>
  </si>
  <si>
    <t>6.5.2.4.9</t>
  </si>
  <si>
    <t>6.5.2.4.10</t>
  </si>
  <si>
    <t>TRANSFORMADOR DISTRIBUICAO  150KVA TRIFASICO 60HZ CLASSE 15KV IMERSO EM ÓLEO MINERAL FORNECIMENTO E INSTALACAO</t>
  </si>
  <si>
    <t>6.5.2.4.11</t>
  </si>
  <si>
    <t>SUPORTE PARA TRANSFORMADOR EM POSTE DE CONCRETO CIRCULAR</t>
  </si>
  <si>
    <t>6.5.2.5</t>
  </si>
  <si>
    <t>INTERRUPTORES | TOMADAS | ACESSÓRIOS</t>
  </si>
  <si>
    <t>6.5.2.5.1</t>
  </si>
  <si>
    <t>INTERRUPTOR SIMPLES (1 MÓDULO) COM 1 TOMADA DE EMBUTIR 2P+T 10 A,  INCLUINDO SUPORTE E PLACA - FORNECIMENTO E INSTALAÇÃO. AF_12/2015</t>
  </si>
  <si>
    <t>6.5.2.5.2</t>
  </si>
  <si>
    <t>6.5.2.5.3</t>
  </si>
  <si>
    <t>QUEBRA EM ALVENARIA PARA INSTALAÇÃO DE CAIXA DE TOMADA (4X4 OU 4X2). AF_05/2015</t>
  </si>
  <si>
    <t>6.5.2.5.4</t>
  </si>
  <si>
    <t>6.5.2.6</t>
  </si>
  <si>
    <t>ILUMINAÇÃO</t>
  </si>
  <si>
    <t>6.5.2.6.1</t>
  </si>
  <si>
    <t>LUMINÁRIA ARANDELA TIPO TARTARUGA, COM GRADE, PARA 1 LÂMPADA DE 15 W - FORNECIMENTO E INSTALAÇÃO. AF_11/2017</t>
  </si>
  <si>
    <t>6.5.2.7</t>
  </si>
  <si>
    <t>INSTALAÇÕES EXISTENTES</t>
  </si>
  <si>
    <t>6.5.2.7.1</t>
  </si>
  <si>
    <t>REMOÇÃO DE INSTALAÇÕES ELÉTRICAS</t>
  </si>
  <si>
    <t>7</t>
  </si>
  <si>
    <t>CABEAMENTO ESTRUTURADO</t>
  </si>
  <si>
    <t>7.1</t>
  </si>
  <si>
    <t>RACK PISO 19"X40UX570MM</t>
  </si>
  <si>
    <t>7.2</t>
  </si>
  <si>
    <t>SWITCH 24P 10/100/100 MBPS 19"</t>
  </si>
  <si>
    <t>7.3</t>
  </si>
  <si>
    <t>PATCH PANEL, 24 PORTAS, CATEGORIA 6, COM RACKS DE 19" E 1 U DE ALTURA</t>
  </si>
  <si>
    <t>7.4</t>
  </si>
  <si>
    <t>CALHA 19" COM 4 TOMADAS 2P+T - LAN RACK</t>
  </si>
  <si>
    <t>7.5</t>
  </si>
  <si>
    <t>GUIA DE CABOS FECHADO 1U - FORNECIMENTO E INSTALAÇÃO</t>
  </si>
  <si>
    <t>7.6</t>
  </si>
  <si>
    <t>PLACA DE FECHAMENTO CEGA 1U - FORNECIMENTO E INSTALAÇÃO</t>
  </si>
  <si>
    <t>7.7</t>
  </si>
  <si>
    <t>PATCH CABLE 10M CAT 5E AZUL 568A FCS</t>
  </si>
  <si>
    <t>7.8</t>
  </si>
  <si>
    <t>PATCH CORD EXTERNO</t>
  </si>
  <si>
    <t>7.9</t>
  </si>
  <si>
    <t>TOMADA RJ45, 8 FIOS, CAT 5E, CONJUNTO MONTADO PARA EMBUTIR 4" X 2" (PLACA + SUPORTE + MODULO)</t>
  </si>
  <si>
    <t>7.10</t>
  </si>
  <si>
    <t>TOMADA 2P+T 20A 250V, CONJUNTO MONTADO PARA EMBUTIR 4" X 2" (PLACA + SUPORTE + MODULO)</t>
  </si>
  <si>
    <t>7.11</t>
  </si>
  <si>
    <t>7.12</t>
  </si>
  <si>
    <t>CAIXA RETANGULAR 4" X 4" MÉDIA (1,30 M DO PISO), PVC, INSTALADA EM PAREDE - FORNECIMENTO E INSTALAÇÃO. AF_12/2015</t>
  </si>
  <si>
    <t>7.13</t>
  </si>
  <si>
    <t>7.14</t>
  </si>
  <si>
    <t>CONDULETE DE PVC, TIPO X, PARA ELETRODUTO DE PVC SOLDÁVEL DN 25 MM (3/4''), APARENTE - FORNECIMENTO E INSTALAÇÃO. AF_11/2016</t>
  </si>
  <si>
    <t>7.15</t>
  </si>
  <si>
    <t>7.16</t>
  </si>
  <si>
    <t>LUVA PARA ELETRODUTO, PVC, ROSCÁVEL, DN 25 MM (3/4"), PARA CIRCUITOS TERMINAIS, INSTALADA EM FORRO - FORNECIMENTO E INSTALAÇÃO. AF_12/2015</t>
  </si>
  <si>
    <t>7.17</t>
  </si>
  <si>
    <t>ABRAÇADEIRA DE ENCAIXE PVC PARA ELETRODUTO 3/4"</t>
  </si>
  <si>
    <t>7.18</t>
  </si>
  <si>
    <t>BUCHA E ARRUELA EM ALUMINIO, COM ROSCA, DE 3/4", PARA ELETRODUTO</t>
  </si>
  <si>
    <t>7.19</t>
  </si>
  <si>
    <t>7.20</t>
  </si>
  <si>
    <t>7.21</t>
  </si>
  <si>
    <t>7.22</t>
  </si>
  <si>
    <t>7.23</t>
  </si>
  <si>
    <t>CURVA 90 GRAUS, CURTA, DE PVC RIGIDO ROSCAVEL, DE 1", PARA ELETRODUTO</t>
  </si>
  <si>
    <t>7.24</t>
  </si>
  <si>
    <t>BUCHA EM ALUMINIO, COM ROSCA, DE 1", PARA ELETRODUTO</t>
  </si>
  <si>
    <t>7.25</t>
  </si>
  <si>
    <t>7.26</t>
  </si>
  <si>
    <t>7.27</t>
  </si>
  <si>
    <t>CONDULETE DE ALUMÍNIO, TIPO LR, PARA ELETRODUTO DE AÇO GALVANIZADO DN 32 MM (1 1/4''), APARENTE - FORNECIMENTO E INSTALAÇÃO. AF_11/2016_P</t>
  </si>
  <si>
    <t>7.28</t>
  </si>
  <si>
    <t>CURVA 90 GRAUS PARA ELETRODUTO, PVC, ROSCÁVEL, DN 40 MM (1 1/4"), PARA CIRCUITOS TERMINAIS, INSTALADA EM FORRO - FORNECIMENTO E INSTALAÇÃO. AF_12/2015</t>
  </si>
  <si>
    <t>7.29</t>
  </si>
  <si>
    <t>LUVA DE EMENDA PARA ELETRODUTO, AÇO GALVANIZADO, DN 32 MM (1 1/4''), APARENTE, INSTALADA EM TETO - FORNECIMENTO E INSTALAÇÃO. AF_11/2016_P</t>
  </si>
  <si>
    <t>7.30</t>
  </si>
  <si>
    <t>ABRACADEIRA EM ACO PARA AMARRACAO DE ELETRODUTOS, TIPO D, COM 1 1/4" E PARAFUSO DE FIXACAO</t>
  </si>
  <si>
    <t>7.31</t>
  </si>
  <si>
    <t>7.32</t>
  </si>
  <si>
    <t>CAIXA ENTERRADA PARA INSTALACOES TELEFONICAS TIPO R1 0,60X0,35X0,50M EM BLOCOS DE CONCRETO ESTRUTURAL</t>
  </si>
  <si>
    <t>7.33</t>
  </si>
  <si>
    <t>7.34</t>
  </si>
  <si>
    <t>7.35</t>
  </si>
  <si>
    <t>7.36</t>
  </si>
  <si>
    <t>BLOCO DE LIGAÇÃO INTERNA - BLI-10</t>
  </si>
  <si>
    <t>7.37</t>
  </si>
  <si>
    <t>VOICE PANEL 30 PORTAS RJ 45 - FORNECIMENTO E INSTALAÇÃO</t>
  </si>
  <si>
    <t>7.38</t>
  </si>
  <si>
    <t>CERTIFICAÇÃO DO CABEAMENTO HORIZONTAL CONFORME NORMAS PARA ATENDIMENTO DA CATEGORIA 6</t>
  </si>
  <si>
    <t>7.39</t>
  </si>
  <si>
    <t>CABO TELEFONICO CCI-50 5 PARES (USO INTERNO) - FORNECIMENTO E INSTALACAO</t>
  </si>
  <si>
    <t>7.40</t>
  </si>
  <si>
    <t>CABO TELEFÔNICO CI-50 10 PARES INSTALADO EM PRUMADA - FORNECIMENTO E INSTALAÇÃO. AF_03/2018</t>
  </si>
  <si>
    <t>7.41</t>
  </si>
  <si>
    <t>CABO DE REDE MULTILAN, CATEGORIA 5E - 4 PARES</t>
  </si>
  <si>
    <t>7.42</t>
  </si>
  <si>
    <t>CABO DE PAR TRANCADO UTP, 4 PARES, CATEGORIA 5E</t>
  </si>
  <si>
    <t>7.43</t>
  </si>
  <si>
    <t>CABO DE PAR TRANCADO UTP, 4 PARES, CATEGORIA 6</t>
  </si>
  <si>
    <t>7.44</t>
  </si>
  <si>
    <t>TOMADA MODULAR RJ-45 CATEGORIA 6</t>
  </si>
  <si>
    <t>7.45</t>
  </si>
  <si>
    <t>ACCESS POINT WIRELESS 2.4 GHZ - 300MPBS - FORNECIMENTO E INSTALAÇÃO</t>
  </si>
  <si>
    <t>7.46</t>
  </si>
  <si>
    <t>TOMADA RJ45, 8 FIOS, CAT 5E (APENAS MODULO)</t>
  </si>
  <si>
    <t>8</t>
  </si>
  <si>
    <t>INSTALAÇÕES DE CLIMATIZAÇÃO</t>
  </si>
  <si>
    <t>8.1</t>
  </si>
  <si>
    <t>TUBULAÇÃO DE COBRE FLEXIVEL, SEM COSTURA Ø 3/8</t>
  </si>
  <si>
    <t>8.2</t>
  </si>
  <si>
    <t>TUBULAÇÃO DE COBRE FLEXIVEL, SEM COSTURA Ø1/2</t>
  </si>
  <si>
    <t>8.3</t>
  </si>
  <si>
    <t>ISOLAMENTO TÉRMICO DE ESPUMA ELASTOMÉRICA COM ESPESSURA 10MM, 5/8''</t>
  </si>
  <si>
    <t>8.4</t>
  </si>
  <si>
    <t>ISOLAMENTO TÉRMICO DE ESPUMA ELASTOMÉRICA COM ESPESSURA 10MM, 3/8''</t>
  </si>
  <si>
    <t>8.5</t>
  </si>
  <si>
    <t>8.6</t>
  </si>
  <si>
    <t>8.7</t>
  </si>
  <si>
    <t>FITA DE ALUMINIO P/ PROTECAO DO CONDUTOR</t>
  </si>
  <si>
    <t>8.8</t>
  </si>
  <si>
    <t>CONDICIONADOR DE AR SPLIT, MODELO HI-WALL, CAPACIDADE 24000BTU/H. Q/F</t>
  </si>
  <si>
    <t>8.9</t>
  </si>
  <si>
    <t>CONDICIONADOR DE AR SPLIT, MODELO PISO/TETO, CAPACIDADE 36000BTU/H. Q/F</t>
  </si>
  <si>
    <t>8.10</t>
  </si>
  <si>
    <t>8.11</t>
  </si>
  <si>
    <t>FITA ISOLANTE ADESIVA ANTICHAMA, USO ATE 750 V, EM ROLO DE 19 MM X 20 M</t>
  </si>
  <si>
    <t>8.12</t>
  </si>
  <si>
    <t>FITA ISOLANTE DE BORRACHA AUTOFUSAO, USO ATE 69 KV (ALTA TENSAO)</t>
  </si>
  <si>
    <t>8.13</t>
  </si>
  <si>
    <t>MINI-DISJUNTOR TRIPOLAR, TIPO 5SX2, CURVA C, 50A</t>
  </si>
  <si>
    <t>8.14</t>
  </si>
  <si>
    <t>DISPOSITIVO DE PROTEÇÃO CONTRA SURTOS (DPS) MONOPOLAR 275V 40KA - CEI</t>
  </si>
  <si>
    <t>9</t>
  </si>
  <si>
    <t>PREVENTIVO CONTRA INCÊNDIO</t>
  </si>
  <si>
    <t>9.1</t>
  </si>
  <si>
    <t>CAIXA DE INCÊNDIO 60X75X17CM - FORNECIMENTO E INSTALAÇÃO</t>
  </si>
  <si>
    <t>9.2</t>
  </si>
  <si>
    <t>CONJUNTO DE MANGUEIRA PARA COMBATE A INCENDIO EM FIBRA DE POLIESTER PURA, COM 1.1/2", REVESTIDA INTERNAMENTE, COM 2 LANCES DE 15M CADA</t>
  </si>
  <si>
    <t>9.3</t>
  </si>
  <si>
    <t>ESGUICHO TIPO JATO SOLIDO, EM LATAO, ENGATE RAPIDO 1 1/2" X 13 MM, PARA MANGUEIRA EM INSTALACAO PREDIAL COMBATE A INCENDIO</t>
  </si>
  <si>
    <t>9.4</t>
  </si>
  <si>
    <t>ADAPTADOR, EM LATAO, ENGATE RAPIDO 2 1/2" X ROSCA INTERNA 5 FIOS 2 1/2",  PARA INSTALACAO PREDIAL DE COMBATE A INCENDIO</t>
  </si>
  <si>
    <t>9.5</t>
  </si>
  <si>
    <t>NIPLE, EM FERRO GALVANIZADO, DN 65 (2 1/2"), CONEXÃO ROSQUEADA, INSTALADO EM PRUMADAS - FORNECIMENTO E INSTALAÇÃO. AF_12/2015</t>
  </si>
  <si>
    <t>9.6</t>
  </si>
  <si>
    <t>REGISTRO GAVETA BRUTO EM LATAO FORJADO, BITOLA 2 1/2 " (REF 1509)</t>
  </si>
  <si>
    <t>9.7</t>
  </si>
  <si>
    <t>REGISTRO/VALVULA GLOBO ANGULAR 45 GRAUS EM LATAO PARA HIDRANTES DE INCÊNDIO PREDIAL DN 2.1/2”, COM VOLANTE, CLASSE DE PRESSAO DE ATE 200 PSI - FORNECIMENTO E INSTALACAO</t>
  </si>
  <si>
    <t>9.8</t>
  </si>
  <si>
    <t>TAMPAO COM CORRENTE, EM LATAO, ENGATE RAPIDO 1 1/2", PARA INSTALACAO PREDIAL DE COMBATE A INCENDIO</t>
  </si>
  <si>
    <t>9.9</t>
  </si>
  <si>
    <t>TUBO DE AÇO GALVANIZADO COM COSTURA, CLASSE MÉDIA, CONEXÃO RANHURADA, DN 65 (2 1/2"), INSTALADO EM PRUMADAS - FORNECIMENTO E INSTALAÇÃO. AF_12/2015</t>
  </si>
  <si>
    <t>9.10</t>
  </si>
  <si>
    <t>REDUCAO FIXA TIPO STORZ, ENGATE RAPIDO 2.1/2" X 1.1/2", EM LATAO, PARA INSTALACAO PREDIAL COMBATE A INCENDIO PREDIAL</t>
  </si>
  <si>
    <t>9.11</t>
  </si>
  <si>
    <t>JOELHO 45 GRAUS, EM FERRO GALVANIZADO, DN 65 (2 1/2"), CONEXÃO ROSQUEADA, INSTALADO EM REDE DE ALIMENTAÇÃO PARA HIDRANTE - FORNECIMENTO E INSTALAÇÃO. AF_12/2015</t>
  </si>
  <si>
    <t>9.12</t>
  </si>
  <si>
    <t>COTOVELO 90 GRAUS DE FERRO GALVANIZADO, COM ROSCA BSP MACHO/FEMEA, DE 2 1/2"</t>
  </si>
  <si>
    <t>9.13</t>
  </si>
  <si>
    <t>TÊ, EM FERRO GALVANIZADO, CONEXÃO ROSQUEADA, DN 65 (2 1/2"), INSTALADO EM REDE DE ALIMENTAÇÃO PARA HIDRANTE - FORNECIMENTO E INSTALAÇÃO. AF_12/2015</t>
  </si>
  <si>
    <t>9.14</t>
  </si>
  <si>
    <t>VÁLVULA DE RETENÇÃO HORIZONTAL Ø 65MM (2.1/2") - FORNECIMENTO E INSTALAÇÃO</t>
  </si>
  <si>
    <t>9.15</t>
  </si>
  <si>
    <t>EXTINTOR INCENDIO TP PO QUIMICO 6KG - FORNECIMENTO E INSTALACAO</t>
  </si>
  <si>
    <t>9.16</t>
  </si>
  <si>
    <t>EXTINTOR DE CO2 6KG - FORNECIMENTO E INSTALACAO</t>
  </si>
  <si>
    <t>9.17</t>
  </si>
  <si>
    <t>ABRIGO PARA EXTINTORES EM ALUMÍNIO, PADRÃO CORPO DE BOMBEIROS, PQS 6KG</t>
  </si>
  <si>
    <t>9.18</t>
  </si>
  <si>
    <t>PLACA DE SAÍDA AUTÔNOMA FACE SIMPLES LED, IP 20, COM SUPORTE FIXADO NA PAREDE, DIMENSÕES 25,5X17CM</t>
  </si>
  <si>
    <t>9.19</t>
  </si>
  <si>
    <t>PLACA DE SAÍDA AUTÔNOMA FACE SIMPLES LED, IP 20, COM SUPORTE FIXADO NA PAREDE, DIMENSÕES 50X30CM</t>
  </si>
  <si>
    <t>9.20</t>
  </si>
  <si>
    <t>PLACA DE SAÍDA AUTÔNOMA DUPLA FACE, SETA INDICATIVA À DIREITA/ESQUERDA COM LED'S, IP 20, COM SUPORTE FIXADO NA PAREDE, DIMENSÕES 25,5X17CM</t>
  </si>
  <si>
    <t>9.21</t>
  </si>
  <si>
    <t>PLACA DE SAÍDA AUTÔNOMA DUPLA FACE, SETA INDICATIVA À DIREITA/ESQUERDA COM LED'S, IP 20, COM SUPORTE FIXADO NA PAREDE, DIMENSÕES 50X30CM</t>
  </si>
  <si>
    <t>9.22</t>
  </si>
  <si>
    <t>LUMINARIA DE EMERGENCIA 30 LEDS, POTENCIA 2 W, BATERIA DE LITIO, AUTONOMIA DE 6 HORAS</t>
  </si>
  <si>
    <t>9.23</t>
  </si>
  <si>
    <t xml:space="preserve">CENTRAL DE ALARME E INCENDIO ENDEREÇÁVEL  IP20 -  220VCA -24 VCC - 4 LAÇOS </t>
  </si>
  <si>
    <t>9.24</t>
  </si>
  <si>
    <t>ACIONADOR TIPO "QUEBRE O VIDRO" COM CORRENTE, MARTELO ENDEREÇAVEL</t>
  </si>
  <si>
    <t>9.25</t>
  </si>
  <si>
    <t>DETECTOR DE FUMAÇA TIPO ÓTICO IP20 ENDEREÇÁVEL</t>
  </si>
  <si>
    <t>9.26</t>
  </si>
  <si>
    <t>ELETRODUTO RÍGIDO ROSCÁVEL, PVC, DN 32 MM (1"), PARA CIRCUITOS TERMINAIS, INSTALADO EM FORRO - FORNECIMENTO E INSTALAÇÃO. AF_12/2015</t>
  </si>
  <si>
    <t>9.27</t>
  </si>
  <si>
    <t>ELETRODUTO RÍGIDO ROSCÁVEL, PVC, DN 25 MM (3/4"), PARA CIRCUITOS TERMINAIS, INSTALADO EM FORRO - FORNECIMENTO E INSTALAÇÃO. AF_12/2015</t>
  </si>
  <si>
    <t>9.28</t>
  </si>
  <si>
    <t>ELETRODUTO FLEXIVEL, EM ACO GALVANIZADO, REVESTIDO EXTERNAMENTE COM PVC PRETO, DIAMETRO EXTERNO DE 25 MM (3/4"), TIPO SEALTUBO</t>
  </si>
  <si>
    <t>9.29</t>
  </si>
  <si>
    <t>ELETRODUTO FLEXIVEL, EM ACO GALVANIZADO, REVESTIDO EXTERNAMENTE COM PVC PRETO, DIAMETRO EXTERNO DE 32 MM (1"), TIPO SEALTUBO</t>
  </si>
  <si>
    <t>9.30</t>
  </si>
  <si>
    <t>9.31</t>
  </si>
  <si>
    <t>9.32</t>
  </si>
  <si>
    <t>CABO BLINDADO PARA ALARME DE INCÊNDIO 4VIAS (2X0,75MM+2X1,50MM)</t>
  </si>
  <si>
    <t>9.33</t>
  </si>
  <si>
    <t>TERMINAL AEREO EM ACO GALVANIZADO COM BASE DE FIXACAO H = 30CM</t>
  </si>
  <si>
    <t>9.34</t>
  </si>
  <si>
    <t>BARRA CHATA DE ALUMÍNIO (LARGURA: 15,8MM / ESPESSURA: 4,76MM|5/8" X 3/16")</t>
  </si>
  <si>
    <t>9.35</t>
  </si>
  <si>
    <t>ELETRODUTO FLEXÍVEL CORRUGADO, PVC, DN 20 MM (1/2"), PARA CIRCUITOS TERMINAIS, INSTALADO EM FORRO - FORNECIMENTO E INSTALAÇÃO. AF_12/2015</t>
  </si>
  <si>
    <t>9.36</t>
  </si>
  <si>
    <t>HASTE DE ATERRAMENTO EM AÇO COM 2,40 M DE COMPRIMENTO E DN = 5/8" REVESTIDA COM ALTA CAMADA DE COBRE, COM CONECTOR E SOLDA EXOTÉRMICA</t>
  </si>
  <si>
    <t>9.37</t>
  </si>
  <si>
    <t>CAIXA DE INSPEÇÃO EM ALVENARIA DE TIJOLO MACIÇO 30X30X40CM, REVESTIDA INTERNAMENTO COM BARRA LISA (CIMENTO E AREIA, TRAÇO 1:4) E=2,0CM, COM TAMPA PRÉ-MOLDADA DE CONCRETO E FUNDO DE CONCRETO 15MPA TIPO C - ESCAVAÇÃO E CONFECÇÃO</t>
  </si>
  <si>
    <t>9.38</t>
  </si>
  <si>
    <t>CABO DE COBRE NU 50MM2 - FORNECIMENTO E INSTALACAO</t>
  </si>
  <si>
    <t>9.39</t>
  </si>
  <si>
    <t>CABO DE COBRE NU 35MM2 - FORNECIMENTO E INSTALACAO</t>
  </si>
  <si>
    <t>9.40</t>
  </si>
  <si>
    <t>9.41</t>
  </si>
  <si>
    <t>HASTE DE ATERRAMENTO EM ACO COM 2,40 M DE COMPRIMENTO E DN = 5/8", REVESTIDA COM BAIXA CAMADA DE COBRE, COM CONECTOR</t>
  </si>
  <si>
    <t>9.42</t>
  </si>
  <si>
    <t>9.43</t>
  </si>
  <si>
    <t>BARRA CHATA DE ALUMÍNIO 7/8" X 1/8"</t>
  </si>
  <si>
    <t>10</t>
  </si>
  <si>
    <t>REVESTIMENTOS</t>
  </si>
  <si>
    <t>10.1</t>
  </si>
  <si>
    <t>PISOS</t>
  </si>
  <si>
    <t>10.1.1</t>
  </si>
  <si>
    <t>REGULARIZAÇÃO DE BASE P/ PISO C/ ARGAMASSA DE CIMENTO E AREIA, TRAÇO 1:5, ESP.: 2CM (AMPLIAÇÃO/REFORMA)</t>
  </si>
  <si>
    <t>10.1.2</t>
  </si>
  <si>
    <t xml:space="preserve">REVESTIMENTO CERÂMICO  COM PLACAS TIPO ESMALTADA EXTRA DE DIMENSÕES 40X40 CM </t>
  </si>
  <si>
    <t>10.1.3</t>
  </si>
  <si>
    <t>RODAPÉ CERÂMICO DE 7CM DE ALTURA COM PLACAS TIPO ESMALTADA EXTRA  DE DIMENSÕES 35X35CM. AF_06/2014</t>
  </si>
  <si>
    <t>10.1.4</t>
  </si>
  <si>
    <t>SOLEIRA EM GRANITO, POLIDO, TIPO ANDORINHA CINZA L= *15* CM, E=  *2,0* CM</t>
  </si>
  <si>
    <t>10.2</t>
  </si>
  <si>
    <t>10.2.1</t>
  </si>
  <si>
    <t>CHAPISCO APLICADO EM ALVENARIAS E ESTRUTURAS DE CONCRETO INTERNAS, COM ROLO PARA TEXTURA ACRÍLICA.  ARGAMASSA TRAÇO 1:4 E EMULSÃO POLIMÉRICA (ADESIVO) COM PREPARO EM BETONEIRA 400L. AF_06/2014</t>
  </si>
  <si>
    <t>10.2.2</t>
  </si>
  <si>
    <t>EMBOÇO OU MASSA ÚNICA EM ARGAMASSA TRAÇO 1:2:8, PREPARO MECÂNICO COM BETONEIRA 400 L, APLICADA MANUALMENTE EM PANOS DE FACHADA COM PRESENÇA DE VÃOS, ESPESSURA DE 25 MM. AF_06/2014</t>
  </si>
  <si>
    <t>10.2.3</t>
  </si>
  <si>
    <t>REVESTIMENTO CERÂMICO PARA PAREDES EXTERNAS EM PASTILHAS DE PORCELANA 5 X 5 CM (PLACAS DE 30 X 30 CM), ALINHADAS A PRUMO, APLICADO EM PANOS COM VÃOS</t>
  </si>
  <si>
    <t>10.2.4</t>
  </si>
  <si>
    <t>AZULEJO PADRÃO ALTO 30X30 CM, ASSENTADO SOBRE ARGAMASSA COLANTE PRÉ-FABRICADA</t>
  </si>
  <si>
    <t>10.2.5</t>
  </si>
  <si>
    <t>CANTONEIRA DE ALUMINIO 1"X1”, PARA PROTECAO DE QUINA DE PAREDE</t>
  </si>
  <si>
    <t>10.2.6</t>
  </si>
  <si>
    <t>PEITORIL EM GRANITO, POLIDO, TIPO ANDORINHA CINZA E=  *2,0* CM</t>
  </si>
  <si>
    <t>10.2.7</t>
  </si>
  <si>
    <t>PLACA DE IDENTIFICAÇÃO "6" EM PVC ADESIVA DO COM ADESIVO POLIMÉRICO RECORTADO ELETRONICAMENTE E FIXADO À PAREDE COM FITA DUPLA FACE. DIM20X10CM</t>
  </si>
  <si>
    <t>10.2.8</t>
  </si>
  <si>
    <t>PASTILHA CERÂMICA 10X10 - MARCA GABRIELLA OU EQUIVALENTE</t>
  </si>
  <si>
    <t>10.3</t>
  </si>
  <si>
    <t>Tetos</t>
  </si>
  <si>
    <t>10.3.1</t>
  </si>
  <si>
    <t>10.3.2</t>
  </si>
  <si>
    <t>EMBOÇO PARA FORRO, EM ARGAMASSA TRAÇO 1:2:9, PREPARO MECÂNICO COM BETONEIRA 400L, APLICADO MANUALMENTE, ESPESSURA DE 20MM</t>
  </si>
  <si>
    <t>11</t>
  </si>
  <si>
    <t>ACABAMENTOS/APARELHOS</t>
  </si>
  <si>
    <t>11.1</t>
  </si>
  <si>
    <t>VASO SANITARIO SIFONADO CONVENCIONAL PARA PCD SEM FURO FRONTAL COM LOUÇA BRANCA SEM ASSENTO, INCLUSO CONJUNTO DE LIGAÇÃO PARA BACIA SANITÁRIA AJUSTÁVEL - FORNECIMENTO E INSTALAÇÃO. AF_10/2016</t>
  </si>
  <si>
    <t>11.2</t>
  </si>
  <si>
    <t>VASO SANITARIO INFANTIL SIFONADO, PARA VALVULA DE DESCARGA, EM LOUCA BRANCA, COM ACESSORIOS, INCLUSIVE ASSENTO PLASTICO, BOLSA DE BORRACHA PARA LIGACAO, TUBO PVC LIGACAO - FORNECIMENTO E INSTALACAO</t>
  </si>
  <si>
    <t>11.3</t>
  </si>
  <si>
    <t>LAVATÓRIO LOUÇA BRANCA COM COLUNA, *44 X 35,5* CM, PADRÃO POPULAR - FORNECIMENTO E INSTALAÇÃO. AF_12/2013</t>
  </si>
  <si>
    <t>11.4</t>
  </si>
  <si>
    <t>CUBA DE EMBUTIR OVAL EM LOUÇA BRANCA, 35 X 50CM OU EQUIVALENTE - FORNECIMENTO E INSTALAÇÃO. AF_12/2013</t>
  </si>
  <si>
    <t>11.5</t>
  </si>
  <si>
    <t>BANCADA DE GRANITO CINZA POLIDO PARA PIA DE BANHEIRO - FORNECIMENTO E INSTALAÇÃO</t>
  </si>
  <si>
    <t>11.6</t>
  </si>
  <si>
    <t xml:space="preserve">RODAPIA OU RODABANCADA EM GRANITO - FORNECIMENTO E INSTALAÇÃO </t>
  </si>
  <si>
    <t>11.7</t>
  </si>
  <si>
    <t>CHUVEIRO ELETRICO COMUM CORPO PLASTICO TIPO DUCHA, FORNECIMENTO E INSTALACAO</t>
  </si>
  <si>
    <t>11.8</t>
  </si>
  <si>
    <t>ESPELHO CRISTAL ESPESSURA 4MM, COM MOLDURA DE MADEIRA</t>
  </si>
  <si>
    <t>11.9</t>
  </si>
  <si>
    <t>PAPELEIRA PLASTICA TIPO DISPENSER PARA PAPEL HIGIENICO ROLAO</t>
  </si>
  <si>
    <t>11.10</t>
  </si>
  <si>
    <t>TOALHEIRO PLASTICO TIPO DISPENSER PARA PAPEL TOALHA INTERFOLHADO</t>
  </si>
  <si>
    <t>11.11</t>
  </si>
  <si>
    <t>SABONETEIRA PLASTICA TIPO DISPENSER PARA SABONETE LIQUIDO COM RESERVATORIO 800 A 1500 ML</t>
  </si>
  <si>
    <t>11.12</t>
  </si>
  <si>
    <t>BEBEDOURO INOX ELÉTRICO DE PRESSÃO CONJUGADO CAPACIDADE 40 L COLOCADO</t>
  </si>
  <si>
    <t>11.13</t>
  </si>
  <si>
    <t>TORNEIRA DE ACIONAMENTO HIDROPNEUMÁTICO DE PAREDE</t>
  </si>
  <si>
    <t>11.14</t>
  </si>
  <si>
    <t xml:space="preserve">TORNEIRA DE ACIONAMENTO HIDROPNEUMATICO DE MESA 1/2" PARA PORTADORES DE NECESSIDADES ESPECIAIS </t>
  </si>
  <si>
    <t>11.15</t>
  </si>
  <si>
    <t xml:space="preserve">TORNEIRA ACIONAMENTO HIDROPNEUMATICO DE MESA DE 1/2" </t>
  </si>
  <si>
    <t>12</t>
  </si>
  <si>
    <t>ESQUADRIAS</t>
  </si>
  <si>
    <t>12.1</t>
  </si>
  <si>
    <t>GUARNICAO/ ALIZAR/ VISTA MACICA, E= *1* CM, L= *4,5* CM, EM CEDRINHO/ ANGELIM COMERCIAL/  EUCALIPTO/ CURUPIXA/ PEROBA/ CUMARU OU EQUIVALENTE DA REGIAO</t>
  </si>
  <si>
    <t xml:space="preserve">M     </t>
  </si>
  <si>
    <t>12.2</t>
  </si>
  <si>
    <t>PORTA EM ALUMÍNIO DE ABRIR TIPO VENEZIANA COM GUARNIÇÃO, FIXAÇÃO COM PARAFUSOS - FORNECIMENTO E INSTALAÇÃO. AF_08/2015</t>
  </si>
  <si>
    <t>12.3</t>
  </si>
  <si>
    <t>FECHADURA DE EMBUTIR COM CILINDRO, EXTERNA, COMPLETA, ACABAMENTO PADRÃO POPULAR, INCLUSO EXECUÇÃO DE FURO - FORNECIMENTO E INSTALAÇÃO. AF_08/2015</t>
  </si>
  <si>
    <t>12.4</t>
  </si>
  <si>
    <t>FECHADURA DE EMBUTIR PARA PORTA DE BANHEIRO, CHAVE TIPO TRANQUETA, MAQUINA 40 MM, COMPLETA - NIVEL SEGURANCA MEDIO</t>
  </si>
  <si>
    <t xml:space="preserve">UN    </t>
  </si>
  <si>
    <t>12.5</t>
  </si>
  <si>
    <t>MOLA HIDRÁULICA PARA O FECHAMENTO DE PORTAS ABERTURA ATÉ 135º</t>
  </si>
  <si>
    <t>12.6</t>
  </si>
  <si>
    <t>INSTALAÇÃO DE CHAPA DE AÇO INOX EM PORTA DE MADEIRA PARA BANHEIRO (PCD) (PM.05)</t>
  </si>
  <si>
    <t>12.7</t>
  </si>
  <si>
    <t>TELA DE NYLON COM MOLDURA DE PERFIS CHATOS DE ALUMÍNIO (LARGURA: 1/2" / ESPESSURA: 1/8"), A SER INSTALADA EM ESQUADRIAS EXISTENTES</t>
  </si>
  <si>
    <t>12.8</t>
  </si>
  <si>
    <t>JANELA BASCULANTE EM ALUMÍNIO ANODIZADO FOSCO COM FERRAGENS, INSTALADA.(JA.01 / JA.02)</t>
  </si>
  <si>
    <t>12.9</t>
  </si>
  <si>
    <t>VIDRO LISO COMUM TRANSPARENTE, ESPESSURA 4MM</t>
  </si>
  <si>
    <t>12.10</t>
  </si>
  <si>
    <t>JANELA VENEZIANA 4 FOLHAS SANFONADAS EM ALUMÍNIO PINTADO DE BRANCO COM VIDRO INCOLOR 4MM , DIMENSÃOI 3,00 X 1,60 M - INSTALADA</t>
  </si>
  <si>
    <t>12.11</t>
  </si>
  <si>
    <t>VIDRO LISO COMUM TRANSPARENTE, ESPESSURA 6MM</t>
  </si>
  <si>
    <t>12.12</t>
  </si>
  <si>
    <t>PORTA DE MADEIRA (1,00X2,10 M) COM BANDEIRA (1,00X0,80 M) - INCLUSIVE FERRAGENS CONFORME PROJETO DE ESQUADRIAS</t>
  </si>
  <si>
    <t>12.13</t>
  </si>
  <si>
    <t>PORTA MACIÇA DE ITAUBA 90X210 COM VISOR DE VIDRO TEMPERADO 6MM (PM.01/PM.02)</t>
  </si>
  <si>
    <t>12.14</t>
  </si>
  <si>
    <t>VIDRO TEMPERADO INCOLOR, ESPESSURA 6MM, FORNECIMENTO E INSTALACAO, INCLUSIVE MASSA PARA VEDACAO</t>
  </si>
  <si>
    <t>12.15</t>
  </si>
  <si>
    <t>CAIXILHOS DE PORTA EM ITAÚBA FIXADO COM ESPUMA DE POLIURETANO EXPANDIDO, ESP: 15 CM</t>
  </si>
  <si>
    <t>12.16</t>
  </si>
  <si>
    <t>CAIXILHOS DE PORTA EM MADEIRA ESP=20CM</t>
  </si>
  <si>
    <t>12.17</t>
  </si>
  <si>
    <t>VISTAS DE PORTAS E JANELAS EM ITAUBA</t>
  </si>
  <si>
    <t>12.18</t>
  </si>
  <si>
    <t>VIDRO FANTASIA MARTELADO 4MM</t>
  </si>
  <si>
    <t>12.19</t>
  </si>
  <si>
    <t>PORTÃO DE ABRIR EM TELA MALHA 5X15 CM, COM MONTANTE 2 1/2" E TUBO 2" DE AÇO GALVANIZADO</t>
  </si>
  <si>
    <t>13</t>
  </si>
  <si>
    <t>PINTURA</t>
  </si>
  <si>
    <t>13.1</t>
  </si>
  <si>
    <t>APLICAÇÃO MANUAL DE PINTURA COM TINTA LÁTEX ACRÍLICA EM PAREDES, DUAS DEMÃOS. AF_06/2014</t>
  </si>
  <si>
    <t>13.2</t>
  </si>
  <si>
    <t>APLICAÇÃO MANUAL DE PINTURA COM TINTA LÁTEX ACRÍLICA EM TETO, DUAS DEMÃOS. AF_06/2014</t>
  </si>
  <si>
    <t>13.3</t>
  </si>
  <si>
    <t>APLICAÇÃO DE FUNDO SELADOR ACRÍLICO EM PAREDES, UMA DEMÃO. AF_06/2014</t>
  </si>
  <si>
    <t>13.4</t>
  </si>
  <si>
    <t>APLICAÇÃO DE FUNDO SELADOR ACRÍLICO EM TETO, UMA DEMÃO. AF_06/2014</t>
  </si>
  <si>
    <t>13.5</t>
  </si>
  <si>
    <t xml:space="preserve">TINTA ESMALTE SINTÉTICO 3 DEMÃOS, RENDIMENTO 0,09LITROS/M2  </t>
  </si>
  <si>
    <t>13.6</t>
  </si>
  <si>
    <t xml:space="preserve">FUNDO FOSCO PARA MADEIRA 1 DEMÃO, RENDIMENTO 0,11LITROS/M2 </t>
  </si>
  <si>
    <t>14</t>
  </si>
  <si>
    <t>SERVIÇOS COMPLEMENTARES</t>
  </si>
  <si>
    <t>14.1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</si>
</sst>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46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164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5" borderId="22" xfId="0" applyNumberFormat="1" applyFont="1" applyFill="1" applyBorder="1" applyAlignment="1" applyProtection="1">
      <alignment horizontal="center" vertical="center"/>
      <protection/>
    </xf>
    <xf numFmtId="0" fontId="4" fillId="36" borderId="22" xfId="0" applyNumberFormat="1" applyFont="1" applyFill="1" applyBorder="1" applyAlignment="1" applyProtection="1">
      <alignment vertical="center"/>
      <protection/>
    </xf>
    <xf numFmtId="0" fontId="4" fillId="37" borderId="23" xfId="0" applyNumberFormat="1" applyFont="1" applyFill="1" applyBorder="1" applyAlignment="1" applyProtection="1">
      <alignment vertical="center"/>
      <protection/>
    </xf>
    <xf numFmtId="0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52" applyNumberFormat="1" applyFont="1" applyFill="1" applyBorder="1" applyAlignment="1" applyProtection="1">
      <alignment horizontal="center" vertical="center"/>
      <protection/>
    </xf>
    <xf numFmtId="4" fontId="5" fillId="37" borderId="25" xfId="0" applyNumberFormat="1" applyFont="1" applyFill="1" applyBorder="1" applyAlignment="1" applyProtection="1">
      <alignment horizontal="center" vertical="center"/>
      <protection/>
    </xf>
    <xf numFmtId="0" fontId="5" fillId="38" borderId="26" xfId="0" applyNumberFormat="1" applyFont="1" applyFill="1" applyBorder="1" applyAlignment="1" applyProtection="1">
      <alignment vertical="center" wrapText="1"/>
      <protection/>
    </xf>
    <xf numFmtId="0" fontId="5" fillId="38" borderId="26" xfId="0" applyNumberFormat="1" applyFont="1" applyFill="1" applyBorder="1" applyAlignment="1" applyProtection="1">
      <alignment horizontal="center" vertical="center" wrapText="1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 locked="0"/>
    </xf>
    <xf numFmtId="10" fontId="5" fillId="38" borderId="26" xfId="52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/>
      <protection/>
    </xf>
    <xf numFmtId="0" fontId="4" fillId="38" borderId="27" xfId="0" applyNumberFormat="1" applyFont="1" applyFill="1" applyBorder="1" applyAlignment="1" applyProtection="1">
      <alignment horizontal="center" vertical="center"/>
      <protection/>
    </xf>
    <xf numFmtId="0" fontId="4" fillId="38" borderId="27" xfId="0" applyNumberFormat="1" applyFont="1" applyFill="1" applyBorder="1" applyAlignment="1" applyProtection="1">
      <alignment vertical="center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7" borderId="24" xfId="0" applyNumberFormat="1" applyFont="1" applyFill="1" applyBorder="1" applyAlignment="1" applyProtection="1">
      <alignment vertical="center"/>
      <protection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1" fillId="35" borderId="26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26" xfId="0" applyNumberFormat="1" applyFont="1" applyFill="1" applyBorder="1" applyAlignment="1" applyProtection="1">
      <alignment horizontal="center" vertical="center" wrapText="1"/>
      <protection/>
    </xf>
    <xf numFmtId="0" fontId="4" fillId="35" borderId="26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166" fontId="4" fillId="0" borderId="26" xfId="46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26" xfId="0" applyNumberFormat="1" applyFont="1" applyFill="1" applyBorder="1" applyAlignment="1" applyProtection="1">
      <alignment horizontal="center" vertical="center" wrapText="1"/>
      <protection/>
    </xf>
    <xf numFmtId="0" fontId="4" fillId="36" borderId="22" xfId="0" applyNumberFormat="1" applyFont="1" applyFill="1" applyBorder="1" applyAlignment="1" applyProtection="1">
      <alignment horizontal="center" vertical="center"/>
      <protection/>
    </xf>
    <xf numFmtId="0" fontId="4" fillId="35" borderId="26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36" borderId="20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39"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N596"/>
  <sheetViews>
    <sheetView tabSelected="1" zoomScaleSheetLayoutView="100" zoomScalePageLayoutView="0" workbookViewId="0" topLeftCell="A1">
      <selection activeCell="E22" sqref="E22"/>
    </sheetView>
  </sheetViews>
  <sheetFormatPr defaultColWidth="9.140625" defaultRowHeight="12.75"/>
  <cols>
    <col min="1" max="1" width="2.421875" style="1" customWidth="1"/>
    <col min="2" max="2" width="23.57421875" style="1" customWidth="1"/>
    <col min="3" max="3" width="53.8515625" style="2" customWidth="1"/>
    <col min="4" max="4" width="11.8515625" style="1" customWidth="1"/>
    <col min="5" max="5" width="13.28125" style="1" bestFit="1" customWidth="1"/>
    <col min="6" max="8" width="13.57421875" style="1" customWidth="1"/>
    <col min="9" max="9" width="10.7109375" style="1" customWidth="1"/>
    <col min="10" max="10" width="12.7109375" style="1" customWidth="1"/>
    <col min="11" max="11" width="18.00390625" style="1" customWidth="1"/>
    <col min="12" max="12" width="2.421875" style="1" customWidth="1"/>
    <col min="13" max="13" width="14.00390625" style="3" customWidth="1"/>
    <col min="14" max="14" width="32.8515625" style="3" hidden="1" customWidth="1"/>
    <col min="15" max="16384" width="9.140625" style="3" customWidth="1"/>
  </cols>
  <sheetData>
    <row r="1" spans="2:11" ht="15.7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51</v>
      </c>
      <c r="C3" s="42">
        <v>2722018</v>
      </c>
      <c r="K3" s="9"/>
    </row>
    <row r="4" spans="2:11" ht="15.75">
      <c r="B4" s="8" t="s">
        <v>39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63" t="s">
        <v>6</v>
      </c>
      <c r="C10" s="63"/>
      <c r="D10" s="63"/>
      <c r="E10" s="63"/>
      <c r="F10" s="63"/>
      <c r="G10" s="63"/>
      <c r="H10" s="63"/>
      <c r="I10" s="63"/>
      <c r="J10" s="63"/>
      <c r="K10" s="63"/>
    </row>
    <row r="12" spans="2:11" ht="15">
      <c r="B12" s="64" t="s">
        <v>7</v>
      </c>
      <c r="C12" s="64"/>
      <c r="D12" s="65" t="s">
        <v>8</v>
      </c>
      <c r="E12" s="65"/>
      <c r="F12" s="65"/>
      <c r="G12" s="65"/>
      <c r="H12" s="65"/>
      <c r="I12" s="66" t="s">
        <v>9</v>
      </c>
      <c r="J12" s="66"/>
      <c r="K12" s="66"/>
    </row>
    <row r="13" spans="2:11" ht="41.25" customHeight="1">
      <c r="B13" s="67" t="s">
        <v>62</v>
      </c>
      <c r="C13" s="67"/>
      <c r="D13" s="68">
        <f>K565</f>
        <v>0</v>
      </c>
      <c r="E13" s="68"/>
      <c r="F13" s="68"/>
      <c r="G13" s="68"/>
      <c r="H13" s="68"/>
      <c r="I13" s="69" t="str">
        <f>_xlfn.IFERROR(IF(D13=0,"(INFORMAR AQUI O VALOR POR EXTENSO)",CONVERTERPARAEXTENSO(D13)),"(INFORMAR AQUI O VALOR POR EXTENSO)")</f>
        <v>(INFORMAR AQUI O VALOR POR EXTENSO)</v>
      </c>
      <c r="J13" s="69"/>
      <c r="K13" s="69"/>
    </row>
    <row r="15" spans="2:11" ht="15">
      <c r="B15" s="61" t="s">
        <v>10</v>
      </c>
      <c r="C15" s="61"/>
      <c r="D15" s="41"/>
      <c r="E15" s="70" t="str">
        <f>_xlfn.IFERROR(IF(D15="","(INFORMAR AQUI O PRAZO POR EXTENSO) dias","("&amp;EXTENSO(TRUNC(D15,0))&amp;")"&amp;" dias"),"(INFORMAR AQUI O PRAZO POR EXTENSO) dias")</f>
        <v>(INFORMAR AQUI O PRAZO POR EXTENSO) dias</v>
      </c>
      <c r="F15" s="70"/>
      <c r="G15" s="70"/>
      <c r="H15" s="70"/>
      <c r="I15" s="70"/>
      <c r="J15" s="70"/>
      <c r="K15" s="70"/>
    </row>
    <row r="17" spans="2:11" ht="15">
      <c r="B17" s="74" t="s">
        <v>11</v>
      </c>
      <c r="C17" s="74"/>
      <c r="D17" s="74"/>
      <c r="E17" s="74"/>
      <c r="F17" s="74"/>
      <c r="G17" s="74"/>
      <c r="H17" s="74"/>
      <c r="I17" s="74"/>
      <c r="J17" s="74"/>
      <c r="K17" s="74"/>
    </row>
    <row r="18" spans="2:11" ht="33.75" customHeight="1">
      <c r="B18" s="75" t="s">
        <v>12</v>
      </c>
      <c r="C18" s="75"/>
      <c r="D18" s="75"/>
      <c r="E18" s="75"/>
      <c r="F18" s="75"/>
      <c r="G18" s="75"/>
      <c r="H18" s="75"/>
      <c r="I18" s="75"/>
      <c r="J18" s="75"/>
      <c r="K18" s="75"/>
    </row>
    <row r="19" spans="1:14" ht="15">
      <c r="A19" s="3"/>
      <c r="B19" s="56"/>
      <c r="C19" s="56"/>
      <c r="D19" s="56"/>
      <c r="E19" s="56"/>
      <c r="F19" s="57"/>
      <c r="G19" s="57"/>
      <c r="H19" s="58"/>
      <c r="I19" s="56"/>
      <c r="J19" s="59"/>
      <c r="K19" s="59"/>
      <c r="L19" s="3"/>
      <c r="N19" s="55"/>
    </row>
    <row r="20" spans="2:14" ht="15">
      <c r="B20" s="65" t="s">
        <v>13</v>
      </c>
      <c r="C20" s="65" t="s">
        <v>14</v>
      </c>
      <c r="D20" s="65" t="s">
        <v>15</v>
      </c>
      <c r="E20" s="77" t="s">
        <v>16</v>
      </c>
      <c r="F20" s="73" t="s">
        <v>17</v>
      </c>
      <c r="G20" s="73"/>
      <c r="H20" s="73"/>
      <c r="I20" s="76" t="s">
        <v>18</v>
      </c>
      <c r="J20" s="64" t="s">
        <v>19</v>
      </c>
      <c r="K20" s="64" t="s">
        <v>20</v>
      </c>
      <c r="N20" s="72" t="s">
        <v>21</v>
      </c>
    </row>
    <row r="21" spans="2:14" ht="15.75" customHeight="1">
      <c r="B21" s="65"/>
      <c r="C21" s="65"/>
      <c r="D21" s="65"/>
      <c r="E21" s="77"/>
      <c r="F21" s="43" t="s">
        <v>30</v>
      </c>
      <c r="G21" s="43" t="s">
        <v>31</v>
      </c>
      <c r="H21" s="44" t="s">
        <v>32</v>
      </c>
      <c r="I21" s="76"/>
      <c r="J21" s="64"/>
      <c r="K21" s="64"/>
      <c r="N21" s="72"/>
    </row>
    <row r="22" spans="2:14" ht="15">
      <c r="B22" s="45" t="s">
        <v>33</v>
      </c>
      <c r="C22" s="60" t="s">
        <v>63</v>
      </c>
      <c r="D22" s="46"/>
      <c r="E22" s="47"/>
      <c r="F22" s="47"/>
      <c r="G22" s="47"/>
      <c r="H22" s="47"/>
      <c r="I22" s="48"/>
      <c r="J22" s="47"/>
      <c r="K22" s="49"/>
      <c r="N22" s="23"/>
    </row>
    <row r="23" spans="2:14" ht="15">
      <c r="B23" s="45" t="s">
        <v>34</v>
      </c>
      <c r="C23" s="60" t="s">
        <v>64</v>
      </c>
      <c r="D23" s="46"/>
      <c r="E23" s="47"/>
      <c r="F23" s="47"/>
      <c r="G23" s="47"/>
      <c r="H23" s="47">
        <f>IF(E23&lt;&gt;"",TRUNC(F23,2)+TRUNC(G23,2),"")</f>
      </c>
      <c r="I23" s="48"/>
      <c r="J23" s="47">
        <f>IF(E23&lt;&gt;"",TRUNC(H23*(1+TRUNC(I23,4)),2),"")</f>
      </c>
      <c r="K23" s="49">
        <f>IF(E23&lt;&gt;"",TRUNC(TRUNC(J23,2)*TRUNC(E23,2),2),"")</f>
      </c>
      <c r="N23" s="23"/>
    </row>
    <row r="24" spans="2:14" ht="85.5">
      <c r="B24" s="50" t="s">
        <v>65</v>
      </c>
      <c r="C24" s="50" t="s">
        <v>66</v>
      </c>
      <c r="D24" s="51" t="s">
        <v>59</v>
      </c>
      <c r="E24" s="52">
        <v>12</v>
      </c>
      <c r="F24" s="53"/>
      <c r="G24" s="53"/>
      <c r="H24" s="52">
        <f aca="true" t="shared" si="0" ref="H24:H87">IF(E24&lt;&gt;"",TRUNC(F24,2)+TRUNC(G24,2),"")</f>
        <v>0</v>
      </c>
      <c r="I24" s="54"/>
      <c r="J24" s="52">
        <f aca="true" t="shared" si="1" ref="J24:J87">IF(E24&lt;&gt;"",TRUNC(H24*(1+TRUNC(I24,4)),2),"")</f>
        <v>0</v>
      </c>
      <c r="K24" s="52">
        <f aca="true" t="shared" si="2" ref="K24:K87">IF(E24&lt;&gt;"",TRUNC(TRUNC(J24,2)*TRUNC(E24,2),2),"")</f>
        <v>0</v>
      </c>
      <c r="N24" s="23">
        <v>493.04</v>
      </c>
    </row>
    <row r="25" spans="2:14" ht="42.75">
      <c r="B25" s="50" t="s">
        <v>67</v>
      </c>
      <c r="C25" s="50" t="s">
        <v>68</v>
      </c>
      <c r="D25" s="51" t="s">
        <v>59</v>
      </c>
      <c r="E25" s="52">
        <v>12</v>
      </c>
      <c r="F25" s="53"/>
      <c r="G25" s="53"/>
      <c r="H25" s="52">
        <f t="shared" si="0"/>
        <v>0</v>
      </c>
      <c r="I25" s="54"/>
      <c r="J25" s="52">
        <f t="shared" si="1"/>
        <v>0</v>
      </c>
      <c r="K25" s="52">
        <f t="shared" si="2"/>
        <v>0</v>
      </c>
      <c r="N25" s="23">
        <v>716.55</v>
      </c>
    </row>
    <row r="26" spans="2:14" ht="57">
      <c r="B26" s="50" t="s">
        <v>69</v>
      </c>
      <c r="C26" s="50" t="s">
        <v>70</v>
      </c>
      <c r="D26" s="51" t="s">
        <v>36</v>
      </c>
      <c r="E26" s="52">
        <v>12</v>
      </c>
      <c r="F26" s="53"/>
      <c r="G26" s="53"/>
      <c r="H26" s="52">
        <f t="shared" si="0"/>
        <v>0</v>
      </c>
      <c r="I26" s="54"/>
      <c r="J26" s="52">
        <f t="shared" si="1"/>
        <v>0</v>
      </c>
      <c r="K26" s="52">
        <f t="shared" si="2"/>
        <v>0</v>
      </c>
      <c r="N26" s="23">
        <v>457.14</v>
      </c>
    </row>
    <row r="27" spans="2:14" ht="14.25">
      <c r="B27" s="50" t="s">
        <v>71</v>
      </c>
      <c r="C27" s="50" t="s">
        <v>56</v>
      </c>
      <c r="D27" s="51" t="s">
        <v>36</v>
      </c>
      <c r="E27" s="52">
        <v>5</v>
      </c>
      <c r="F27" s="53"/>
      <c r="G27" s="53"/>
      <c r="H27" s="52">
        <f t="shared" si="0"/>
        <v>0</v>
      </c>
      <c r="I27" s="54"/>
      <c r="J27" s="52">
        <f t="shared" si="1"/>
        <v>0</v>
      </c>
      <c r="K27" s="52">
        <f t="shared" si="2"/>
        <v>0</v>
      </c>
      <c r="N27" s="23">
        <v>379.71</v>
      </c>
    </row>
    <row r="28" spans="2:14" ht="28.5">
      <c r="B28" s="50" t="s">
        <v>72</v>
      </c>
      <c r="C28" s="50" t="s">
        <v>73</v>
      </c>
      <c r="D28" s="51" t="s">
        <v>74</v>
      </c>
      <c r="E28" s="52">
        <v>2</v>
      </c>
      <c r="F28" s="53"/>
      <c r="G28" s="53"/>
      <c r="H28" s="52">
        <f t="shared" si="0"/>
        <v>0</v>
      </c>
      <c r="I28" s="54"/>
      <c r="J28" s="52">
        <f t="shared" si="1"/>
        <v>0</v>
      </c>
      <c r="K28" s="52">
        <f t="shared" si="2"/>
        <v>0</v>
      </c>
      <c r="N28" s="23">
        <v>645.4</v>
      </c>
    </row>
    <row r="29" spans="2:14" ht="15">
      <c r="B29" s="45" t="s">
        <v>35</v>
      </c>
      <c r="C29" s="60" t="s">
        <v>75</v>
      </c>
      <c r="D29" s="46"/>
      <c r="E29" s="47"/>
      <c r="F29" s="47"/>
      <c r="G29" s="47"/>
      <c r="H29" s="47">
        <f t="shared" si="0"/>
      </c>
      <c r="I29" s="48"/>
      <c r="J29" s="47">
        <f t="shared" si="1"/>
      </c>
      <c r="K29" s="49">
        <f t="shared" si="2"/>
      </c>
      <c r="N29" s="23"/>
    </row>
    <row r="30" spans="2:14" ht="42.75">
      <c r="B30" s="50" t="s">
        <v>76</v>
      </c>
      <c r="C30" s="50" t="s">
        <v>77</v>
      </c>
      <c r="D30" s="51" t="s">
        <v>36</v>
      </c>
      <c r="E30" s="52">
        <v>430</v>
      </c>
      <c r="F30" s="53"/>
      <c r="G30" s="53"/>
      <c r="H30" s="52">
        <f t="shared" si="0"/>
        <v>0</v>
      </c>
      <c r="I30" s="54"/>
      <c r="J30" s="52">
        <f t="shared" si="1"/>
        <v>0</v>
      </c>
      <c r="K30" s="52">
        <f t="shared" si="2"/>
        <v>0</v>
      </c>
      <c r="N30" s="23">
        <v>61.66</v>
      </c>
    </row>
    <row r="31" spans="2:14" ht="57">
      <c r="B31" s="50" t="s">
        <v>78</v>
      </c>
      <c r="C31" s="50" t="s">
        <v>79</v>
      </c>
      <c r="D31" s="51" t="s">
        <v>36</v>
      </c>
      <c r="E31" s="52">
        <v>1677.59</v>
      </c>
      <c r="F31" s="53"/>
      <c r="G31" s="53"/>
      <c r="H31" s="52">
        <f t="shared" si="0"/>
        <v>0</v>
      </c>
      <c r="I31" s="54"/>
      <c r="J31" s="52">
        <f t="shared" si="1"/>
        <v>0</v>
      </c>
      <c r="K31" s="52">
        <f t="shared" si="2"/>
        <v>0</v>
      </c>
      <c r="N31" s="23">
        <v>6.01</v>
      </c>
    </row>
    <row r="32" spans="2:14" ht="15">
      <c r="B32" s="45" t="s">
        <v>80</v>
      </c>
      <c r="C32" s="60" t="s">
        <v>81</v>
      </c>
      <c r="D32" s="46"/>
      <c r="E32" s="47"/>
      <c r="F32" s="47"/>
      <c r="G32" s="47"/>
      <c r="H32" s="47">
        <f t="shared" si="0"/>
      </c>
      <c r="I32" s="48"/>
      <c r="J32" s="47">
        <f t="shared" si="1"/>
      </c>
      <c r="K32" s="49">
        <f t="shared" si="2"/>
      </c>
      <c r="N32" s="23"/>
    </row>
    <row r="33" spans="2:14" ht="42.75">
      <c r="B33" s="50" t="s">
        <v>82</v>
      </c>
      <c r="C33" s="50" t="s">
        <v>83</v>
      </c>
      <c r="D33" s="51" t="s">
        <v>36</v>
      </c>
      <c r="E33" s="52">
        <v>268.09</v>
      </c>
      <c r="F33" s="53"/>
      <c r="G33" s="53"/>
      <c r="H33" s="52">
        <f t="shared" si="0"/>
        <v>0</v>
      </c>
      <c r="I33" s="54"/>
      <c r="J33" s="52">
        <f t="shared" si="1"/>
        <v>0</v>
      </c>
      <c r="K33" s="52">
        <f t="shared" si="2"/>
        <v>0</v>
      </c>
      <c r="N33" s="23">
        <v>11.2</v>
      </c>
    </row>
    <row r="34" spans="2:14" ht="15">
      <c r="B34" s="45" t="s">
        <v>84</v>
      </c>
      <c r="C34" s="60" t="s">
        <v>85</v>
      </c>
      <c r="D34" s="46"/>
      <c r="E34" s="47"/>
      <c r="F34" s="47"/>
      <c r="G34" s="47"/>
      <c r="H34" s="47">
        <f t="shared" si="0"/>
      </c>
      <c r="I34" s="48"/>
      <c r="J34" s="47">
        <f t="shared" si="1"/>
      </c>
      <c r="K34" s="49">
        <f t="shared" si="2"/>
      </c>
      <c r="N34" s="23"/>
    </row>
    <row r="35" spans="2:14" ht="42.75">
      <c r="B35" s="50" t="s">
        <v>86</v>
      </c>
      <c r="C35" s="50" t="s">
        <v>87</v>
      </c>
      <c r="D35" s="51" t="s">
        <v>36</v>
      </c>
      <c r="E35" s="52">
        <v>3810.62</v>
      </c>
      <c r="F35" s="53"/>
      <c r="G35" s="53"/>
      <c r="H35" s="52">
        <f t="shared" si="0"/>
        <v>0</v>
      </c>
      <c r="I35" s="54"/>
      <c r="J35" s="52">
        <f t="shared" si="1"/>
        <v>0</v>
      </c>
      <c r="K35" s="52">
        <f t="shared" si="2"/>
        <v>0</v>
      </c>
      <c r="N35" s="23">
        <v>0.41</v>
      </c>
    </row>
    <row r="36" spans="2:14" ht="15">
      <c r="B36" s="45" t="s">
        <v>88</v>
      </c>
      <c r="C36" s="60" t="s">
        <v>55</v>
      </c>
      <c r="D36" s="46"/>
      <c r="E36" s="47"/>
      <c r="F36" s="47"/>
      <c r="G36" s="47"/>
      <c r="H36" s="47">
        <f t="shared" si="0"/>
      </c>
      <c r="I36" s="48"/>
      <c r="J36" s="47">
        <f t="shared" si="1"/>
      </c>
      <c r="K36" s="49">
        <f t="shared" si="2"/>
      </c>
      <c r="N36" s="23"/>
    </row>
    <row r="37" spans="2:14" ht="28.5">
      <c r="B37" s="50" t="s">
        <v>89</v>
      </c>
      <c r="C37" s="50" t="s">
        <v>90</v>
      </c>
      <c r="D37" s="51" t="s">
        <v>59</v>
      </c>
      <c r="E37" s="52">
        <v>12</v>
      </c>
      <c r="F37" s="53"/>
      <c r="G37" s="53"/>
      <c r="H37" s="52">
        <f t="shared" si="0"/>
        <v>0</v>
      </c>
      <c r="I37" s="54"/>
      <c r="J37" s="52">
        <f t="shared" si="1"/>
        <v>0</v>
      </c>
      <c r="K37" s="52">
        <f t="shared" si="2"/>
        <v>0</v>
      </c>
      <c r="N37" s="23">
        <v>15904.82</v>
      </c>
    </row>
    <row r="38" spans="2:14" ht="14.25">
      <c r="B38" s="50" t="s">
        <v>91</v>
      </c>
      <c r="C38" s="50" t="s">
        <v>92</v>
      </c>
      <c r="D38" s="51" t="s">
        <v>36</v>
      </c>
      <c r="E38" s="52">
        <v>1677.59</v>
      </c>
      <c r="F38" s="53"/>
      <c r="G38" s="53"/>
      <c r="H38" s="52">
        <f t="shared" si="0"/>
        <v>0</v>
      </c>
      <c r="I38" s="54"/>
      <c r="J38" s="52">
        <f t="shared" si="1"/>
        <v>0</v>
      </c>
      <c r="K38" s="52">
        <f t="shared" si="2"/>
        <v>0</v>
      </c>
      <c r="N38" s="23">
        <v>1.4</v>
      </c>
    </row>
    <row r="39" spans="2:14" ht="14.25">
      <c r="B39" s="50" t="s">
        <v>93</v>
      </c>
      <c r="C39" s="50" t="s">
        <v>94</v>
      </c>
      <c r="D39" s="51" t="s">
        <v>36</v>
      </c>
      <c r="E39" s="52">
        <v>1677.59</v>
      </c>
      <c r="F39" s="53"/>
      <c r="G39" s="53"/>
      <c r="H39" s="52">
        <f t="shared" si="0"/>
        <v>0</v>
      </c>
      <c r="I39" s="54"/>
      <c r="J39" s="52">
        <f t="shared" si="1"/>
        <v>0</v>
      </c>
      <c r="K39" s="52">
        <f t="shared" si="2"/>
        <v>0</v>
      </c>
      <c r="N39" s="23">
        <v>1.4</v>
      </c>
    </row>
    <row r="40" spans="2:14" ht="14.25">
      <c r="B40" s="50" t="s">
        <v>95</v>
      </c>
      <c r="C40" s="50" t="s">
        <v>96</v>
      </c>
      <c r="D40" s="51" t="s">
        <v>36</v>
      </c>
      <c r="E40" s="52">
        <v>1677.59</v>
      </c>
      <c r="F40" s="53"/>
      <c r="G40" s="53"/>
      <c r="H40" s="52">
        <f t="shared" si="0"/>
        <v>0</v>
      </c>
      <c r="I40" s="54"/>
      <c r="J40" s="52">
        <f t="shared" si="1"/>
        <v>0</v>
      </c>
      <c r="K40" s="52">
        <f t="shared" si="2"/>
        <v>0</v>
      </c>
      <c r="N40" s="23">
        <v>1.4</v>
      </c>
    </row>
    <row r="41" spans="2:14" ht="28.5">
      <c r="B41" s="50" t="s">
        <v>97</v>
      </c>
      <c r="C41" s="50" t="s">
        <v>98</v>
      </c>
      <c r="D41" s="51" t="s">
        <v>36</v>
      </c>
      <c r="E41" s="52">
        <v>1677.59</v>
      </c>
      <c r="F41" s="53"/>
      <c r="G41" s="53"/>
      <c r="H41" s="52">
        <f t="shared" si="0"/>
        <v>0</v>
      </c>
      <c r="I41" s="54"/>
      <c r="J41" s="52">
        <f t="shared" si="1"/>
        <v>0</v>
      </c>
      <c r="K41" s="52">
        <f t="shared" si="2"/>
        <v>0</v>
      </c>
      <c r="N41" s="23">
        <v>1.4</v>
      </c>
    </row>
    <row r="42" spans="2:14" ht="14.25">
      <c r="B42" s="50" t="s">
        <v>99</v>
      </c>
      <c r="C42" s="50" t="s">
        <v>100</v>
      </c>
      <c r="D42" s="51" t="s">
        <v>36</v>
      </c>
      <c r="E42" s="52">
        <v>1677.59</v>
      </c>
      <c r="F42" s="53"/>
      <c r="G42" s="53"/>
      <c r="H42" s="52">
        <f t="shared" si="0"/>
        <v>0</v>
      </c>
      <c r="I42" s="54"/>
      <c r="J42" s="52">
        <f t="shared" si="1"/>
        <v>0</v>
      </c>
      <c r="K42" s="52">
        <f t="shared" si="2"/>
        <v>0</v>
      </c>
      <c r="N42" s="23">
        <v>1.4</v>
      </c>
    </row>
    <row r="43" spans="2:14" ht="28.5">
      <c r="B43" s="50" t="s">
        <v>101</v>
      </c>
      <c r="C43" s="50" t="s">
        <v>102</v>
      </c>
      <c r="D43" s="51" t="s">
        <v>36</v>
      </c>
      <c r="E43" s="52">
        <v>1677.59</v>
      </c>
      <c r="F43" s="53"/>
      <c r="G43" s="53"/>
      <c r="H43" s="52">
        <f t="shared" si="0"/>
        <v>0</v>
      </c>
      <c r="I43" s="54"/>
      <c r="J43" s="52">
        <f t="shared" si="1"/>
        <v>0</v>
      </c>
      <c r="K43" s="52">
        <f t="shared" si="2"/>
        <v>0</v>
      </c>
      <c r="N43" s="23">
        <v>1.4</v>
      </c>
    </row>
    <row r="44" spans="2:14" ht="15">
      <c r="B44" s="45" t="s">
        <v>37</v>
      </c>
      <c r="C44" s="60" t="s">
        <v>103</v>
      </c>
      <c r="D44" s="46"/>
      <c r="E44" s="47"/>
      <c r="F44" s="47"/>
      <c r="G44" s="47"/>
      <c r="H44" s="47">
        <f t="shared" si="0"/>
      </c>
      <c r="I44" s="48"/>
      <c r="J44" s="47">
        <f t="shared" si="1"/>
      </c>
      <c r="K44" s="49">
        <f t="shared" si="2"/>
      </c>
      <c r="N44" s="23"/>
    </row>
    <row r="45" spans="2:14" ht="15">
      <c r="B45" s="45" t="s">
        <v>38</v>
      </c>
      <c r="C45" s="60" t="s">
        <v>104</v>
      </c>
      <c r="D45" s="46"/>
      <c r="E45" s="47"/>
      <c r="F45" s="47"/>
      <c r="G45" s="47"/>
      <c r="H45" s="47">
        <f t="shared" si="0"/>
      </c>
      <c r="I45" s="48"/>
      <c r="J45" s="47">
        <f t="shared" si="1"/>
      </c>
      <c r="K45" s="49">
        <f t="shared" si="2"/>
      </c>
      <c r="N45" s="23"/>
    </row>
    <row r="46" spans="2:14" ht="42.75">
      <c r="B46" s="50" t="s">
        <v>105</v>
      </c>
      <c r="C46" s="50" t="s">
        <v>106</v>
      </c>
      <c r="D46" s="51" t="s">
        <v>36</v>
      </c>
      <c r="E46" s="52">
        <v>37.14</v>
      </c>
      <c r="F46" s="53"/>
      <c r="G46" s="53"/>
      <c r="H46" s="52">
        <f t="shared" si="0"/>
        <v>0</v>
      </c>
      <c r="I46" s="54"/>
      <c r="J46" s="52">
        <f t="shared" si="1"/>
        <v>0</v>
      </c>
      <c r="K46" s="52">
        <f t="shared" si="2"/>
        <v>0</v>
      </c>
      <c r="N46" s="23">
        <v>108.41</v>
      </c>
    </row>
    <row r="47" spans="2:14" ht="57">
      <c r="B47" s="50" t="s">
        <v>107</v>
      </c>
      <c r="C47" s="50" t="s">
        <v>108</v>
      </c>
      <c r="D47" s="51" t="s">
        <v>61</v>
      </c>
      <c r="E47" s="52">
        <v>68.35</v>
      </c>
      <c r="F47" s="53"/>
      <c r="G47" s="53"/>
      <c r="H47" s="52">
        <f t="shared" si="0"/>
        <v>0</v>
      </c>
      <c r="I47" s="54"/>
      <c r="J47" s="52">
        <f t="shared" si="1"/>
        <v>0</v>
      </c>
      <c r="K47" s="52">
        <f t="shared" si="2"/>
        <v>0</v>
      </c>
      <c r="N47" s="23">
        <v>459.49</v>
      </c>
    </row>
    <row r="48" spans="2:14" ht="57">
      <c r="B48" s="50" t="s">
        <v>109</v>
      </c>
      <c r="C48" s="50" t="s">
        <v>110</v>
      </c>
      <c r="D48" s="51" t="s">
        <v>111</v>
      </c>
      <c r="E48" s="52">
        <v>2340</v>
      </c>
      <c r="F48" s="53"/>
      <c r="G48" s="53"/>
      <c r="H48" s="52">
        <f t="shared" si="0"/>
        <v>0</v>
      </c>
      <c r="I48" s="54"/>
      <c r="J48" s="52">
        <f t="shared" si="1"/>
        <v>0</v>
      </c>
      <c r="K48" s="52">
        <f t="shared" si="2"/>
        <v>0</v>
      </c>
      <c r="N48" s="23">
        <v>7.61</v>
      </c>
    </row>
    <row r="49" spans="2:14" ht="15">
      <c r="B49" s="45" t="s">
        <v>48</v>
      </c>
      <c r="C49" s="60" t="s">
        <v>112</v>
      </c>
      <c r="D49" s="46"/>
      <c r="E49" s="47"/>
      <c r="F49" s="47"/>
      <c r="G49" s="47"/>
      <c r="H49" s="47">
        <f t="shared" si="0"/>
      </c>
      <c r="I49" s="48"/>
      <c r="J49" s="47">
        <f t="shared" si="1"/>
      </c>
      <c r="K49" s="49">
        <f t="shared" si="2"/>
      </c>
      <c r="N49" s="23"/>
    </row>
    <row r="50" spans="2:14" ht="57">
      <c r="B50" s="50" t="s">
        <v>113</v>
      </c>
      <c r="C50" s="50" t="s">
        <v>114</v>
      </c>
      <c r="D50" s="51" t="s">
        <v>36</v>
      </c>
      <c r="E50" s="52">
        <v>358.22</v>
      </c>
      <c r="F50" s="53"/>
      <c r="G50" s="53"/>
      <c r="H50" s="52">
        <f t="shared" si="0"/>
        <v>0</v>
      </c>
      <c r="I50" s="54"/>
      <c r="J50" s="52">
        <f t="shared" si="1"/>
        <v>0</v>
      </c>
      <c r="K50" s="52">
        <f t="shared" si="2"/>
        <v>0</v>
      </c>
      <c r="N50" s="23">
        <v>153.89</v>
      </c>
    </row>
    <row r="51" spans="2:14" ht="42.75">
      <c r="B51" s="50" t="s">
        <v>115</v>
      </c>
      <c r="C51" s="50" t="s">
        <v>116</v>
      </c>
      <c r="D51" s="51" t="s">
        <v>111</v>
      </c>
      <c r="E51" s="52">
        <v>257.9</v>
      </c>
      <c r="F51" s="53"/>
      <c r="G51" s="53"/>
      <c r="H51" s="52">
        <f t="shared" si="0"/>
        <v>0</v>
      </c>
      <c r="I51" s="54"/>
      <c r="J51" s="52">
        <f t="shared" si="1"/>
        <v>0</v>
      </c>
      <c r="K51" s="52">
        <f t="shared" si="2"/>
        <v>0</v>
      </c>
      <c r="N51" s="23">
        <v>12.41</v>
      </c>
    </row>
    <row r="52" spans="2:14" ht="42.75">
      <c r="B52" s="50" t="s">
        <v>117</v>
      </c>
      <c r="C52" s="50" t="s">
        <v>118</v>
      </c>
      <c r="D52" s="51" t="s">
        <v>111</v>
      </c>
      <c r="E52" s="52">
        <v>549.2</v>
      </c>
      <c r="F52" s="53"/>
      <c r="G52" s="53"/>
      <c r="H52" s="52">
        <f t="shared" si="0"/>
        <v>0</v>
      </c>
      <c r="I52" s="54"/>
      <c r="J52" s="52">
        <f t="shared" si="1"/>
        <v>0</v>
      </c>
      <c r="K52" s="52">
        <f t="shared" si="2"/>
        <v>0</v>
      </c>
      <c r="N52" s="23">
        <v>11.83</v>
      </c>
    </row>
    <row r="53" spans="2:14" ht="42.75">
      <c r="B53" s="50" t="s">
        <v>119</v>
      </c>
      <c r="C53" s="50" t="s">
        <v>120</v>
      </c>
      <c r="D53" s="51" t="s">
        <v>111</v>
      </c>
      <c r="E53" s="52">
        <v>3005.2</v>
      </c>
      <c r="F53" s="53"/>
      <c r="G53" s="53"/>
      <c r="H53" s="52">
        <f t="shared" si="0"/>
        <v>0</v>
      </c>
      <c r="I53" s="54"/>
      <c r="J53" s="52">
        <f t="shared" si="1"/>
        <v>0</v>
      </c>
      <c r="K53" s="52">
        <f t="shared" si="2"/>
        <v>0</v>
      </c>
      <c r="N53" s="23">
        <v>9.65</v>
      </c>
    </row>
    <row r="54" spans="2:14" ht="42.75">
      <c r="B54" s="50" t="s">
        <v>121</v>
      </c>
      <c r="C54" s="50" t="s">
        <v>122</v>
      </c>
      <c r="D54" s="51" t="s">
        <v>111</v>
      </c>
      <c r="E54" s="52">
        <v>3414.1</v>
      </c>
      <c r="F54" s="53"/>
      <c r="G54" s="53"/>
      <c r="H54" s="52">
        <f t="shared" si="0"/>
        <v>0</v>
      </c>
      <c r="I54" s="54"/>
      <c r="J54" s="52">
        <f t="shared" si="1"/>
        <v>0</v>
      </c>
      <c r="K54" s="52">
        <f t="shared" si="2"/>
        <v>0</v>
      </c>
      <c r="N54" s="23">
        <v>8.55</v>
      </c>
    </row>
    <row r="55" spans="2:14" ht="42.75">
      <c r="B55" s="50" t="s">
        <v>123</v>
      </c>
      <c r="C55" s="50" t="s">
        <v>124</v>
      </c>
      <c r="D55" s="51" t="s">
        <v>111</v>
      </c>
      <c r="E55" s="52">
        <v>1010.3</v>
      </c>
      <c r="F55" s="53"/>
      <c r="G55" s="53"/>
      <c r="H55" s="52">
        <f t="shared" si="0"/>
        <v>0</v>
      </c>
      <c r="I55" s="54"/>
      <c r="J55" s="52">
        <f t="shared" si="1"/>
        <v>0</v>
      </c>
      <c r="K55" s="52">
        <f t="shared" si="2"/>
        <v>0</v>
      </c>
      <c r="N55" s="23">
        <v>7.91</v>
      </c>
    </row>
    <row r="56" spans="2:14" ht="42.75">
      <c r="B56" s="50" t="s">
        <v>125</v>
      </c>
      <c r="C56" s="50" t="s">
        <v>126</v>
      </c>
      <c r="D56" s="51" t="s">
        <v>111</v>
      </c>
      <c r="E56" s="52">
        <v>344.9</v>
      </c>
      <c r="F56" s="53"/>
      <c r="G56" s="53"/>
      <c r="H56" s="52">
        <f t="shared" si="0"/>
        <v>0</v>
      </c>
      <c r="I56" s="54"/>
      <c r="J56" s="52">
        <f t="shared" si="1"/>
        <v>0</v>
      </c>
      <c r="K56" s="52">
        <f t="shared" si="2"/>
        <v>0</v>
      </c>
      <c r="N56" s="23">
        <v>14.38</v>
      </c>
    </row>
    <row r="57" spans="2:14" ht="42.75">
      <c r="B57" s="50" t="s">
        <v>127</v>
      </c>
      <c r="C57" s="50" t="s">
        <v>128</v>
      </c>
      <c r="D57" s="51" t="s">
        <v>61</v>
      </c>
      <c r="E57" s="52">
        <v>111.43</v>
      </c>
      <c r="F57" s="53"/>
      <c r="G57" s="53"/>
      <c r="H57" s="52">
        <f t="shared" si="0"/>
        <v>0</v>
      </c>
      <c r="I57" s="54"/>
      <c r="J57" s="52">
        <f t="shared" si="1"/>
        <v>0</v>
      </c>
      <c r="K57" s="52">
        <f t="shared" si="2"/>
        <v>0</v>
      </c>
      <c r="N57" s="23">
        <v>458.64</v>
      </c>
    </row>
    <row r="58" spans="2:14" ht="42.75">
      <c r="B58" s="50" t="s">
        <v>129</v>
      </c>
      <c r="C58" s="50" t="s">
        <v>130</v>
      </c>
      <c r="D58" s="51" t="s">
        <v>61</v>
      </c>
      <c r="E58" s="52">
        <v>139.28</v>
      </c>
      <c r="F58" s="53"/>
      <c r="G58" s="53"/>
      <c r="H58" s="52">
        <f t="shared" si="0"/>
        <v>0</v>
      </c>
      <c r="I58" s="54"/>
      <c r="J58" s="52">
        <f t="shared" si="1"/>
        <v>0</v>
      </c>
      <c r="K58" s="52">
        <f t="shared" si="2"/>
        <v>0</v>
      </c>
      <c r="N58" s="23">
        <v>5.2</v>
      </c>
    </row>
    <row r="59" spans="2:14" ht="99.75">
      <c r="B59" s="50" t="s">
        <v>131</v>
      </c>
      <c r="C59" s="50" t="s">
        <v>132</v>
      </c>
      <c r="D59" s="51" t="s">
        <v>61</v>
      </c>
      <c r="E59" s="52">
        <v>30.64</v>
      </c>
      <c r="F59" s="53"/>
      <c r="G59" s="53"/>
      <c r="H59" s="52">
        <f t="shared" si="0"/>
        <v>0</v>
      </c>
      <c r="I59" s="54"/>
      <c r="J59" s="52">
        <f t="shared" si="1"/>
        <v>0</v>
      </c>
      <c r="K59" s="52">
        <f t="shared" si="2"/>
        <v>0</v>
      </c>
      <c r="N59" s="23">
        <v>7.1</v>
      </c>
    </row>
    <row r="60" spans="2:14" ht="15">
      <c r="B60" s="45" t="s">
        <v>52</v>
      </c>
      <c r="C60" s="60" t="s">
        <v>133</v>
      </c>
      <c r="D60" s="46"/>
      <c r="E60" s="47"/>
      <c r="F60" s="47"/>
      <c r="G60" s="47"/>
      <c r="H60" s="47">
        <f t="shared" si="0"/>
      </c>
      <c r="I60" s="48"/>
      <c r="J60" s="47">
        <f t="shared" si="1"/>
      </c>
      <c r="K60" s="49">
        <f t="shared" si="2"/>
      </c>
      <c r="N60" s="23"/>
    </row>
    <row r="61" spans="2:14" ht="57">
      <c r="B61" s="50" t="s">
        <v>134</v>
      </c>
      <c r="C61" s="50" t="s">
        <v>135</v>
      </c>
      <c r="D61" s="51" t="s">
        <v>36</v>
      </c>
      <c r="E61" s="52">
        <v>818.29</v>
      </c>
      <c r="F61" s="53"/>
      <c r="G61" s="53"/>
      <c r="H61" s="52">
        <f t="shared" si="0"/>
        <v>0</v>
      </c>
      <c r="I61" s="54"/>
      <c r="J61" s="52">
        <f t="shared" si="1"/>
        <v>0</v>
      </c>
      <c r="K61" s="52">
        <f t="shared" si="2"/>
        <v>0</v>
      </c>
      <c r="N61" s="23">
        <v>75.96</v>
      </c>
    </row>
    <row r="62" spans="2:14" ht="42.75">
      <c r="B62" s="50" t="s">
        <v>136</v>
      </c>
      <c r="C62" s="50" t="s">
        <v>116</v>
      </c>
      <c r="D62" s="51" t="s">
        <v>111</v>
      </c>
      <c r="E62" s="52">
        <v>0.3</v>
      </c>
      <c r="F62" s="53"/>
      <c r="G62" s="53"/>
      <c r="H62" s="52">
        <f t="shared" si="0"/>
        <v>0</v>
      </c>
      <c r="I62" s="54"/>
      <c r="J62" s="52">
        <f t="shared" si="1"/>
        <v>0</v>
      </c>
      <c r="K62" s="52">
        <f t="shared" si="2"/>
        <v>0</v>
      </c>
      <c r="N62" s="23">
        <v>12.41</v>
      </c>
    </row>
    <row r="63" spans="2:14" ht="42.75">
      <c r="B63" s="50" t="s">
        <v>137</v>
      </c>
      <c r="C63" s="50" t="s">
        <v>118</v>
      </c>
      <c r="D63" s="51" t="s">
        <v>111</v>
      </c>
      <c r="E63" s="52">
        <v>957.1</v>
      </c>
      <c r="F63" s="53"/>
      <c r="G63" s="53"/>
      <c r="H63" s="52">
        <f t="shared" si="0"/>
        <v>0</v>
      </c>
      <c r="I63" s="54"/>
      <c r="J63" s="52">
        <f t="shared" si="1"/>
        <v>0</v>
      </c>
      <c r="K63" s="52">
        <f t="shared" si="2"/>
        <v>0</v>
      </c>
      <c r="N63" s="23">
        <v>11.83</v>
      </c>
    </row>
    <row r="64" spans="2:14" ht="42.75">
      <c r="B64" s="50" t="s">
        <v>138</v>
      </c>
      <c r="C64" s="50" t="s">
        <v>120</v>
      </c>
      <c r="D64" s="51" t="s">
        <v>111</v>
      </c>
      <c r="E64" s="52">
        <v>611.9</v>
      </c>
      <c r="F64" s="53"/>
      <c r="G64" s="53"/>
      <c r="H64" s="52">
        <f t="shared" si="0"/>
        <v>0</v>
      </c>
      <c r="I64" s="54"/>
      <c r="J64" s="52">
        <f t="shared" si="1"/>
        <v>0</v>
      </c>
      <c r="K64" s="52">
        <f t="shared" si="2"/>
        <v>0</v>
      </c>
      <c r="N64" s="23">
        <v>9.65</v>
      </c>
    </row>
    <row r="65" spans="2:14" ht="42.75">
      <c r="B65" s="50" t="s">
        <v>139</v>
      </c>
      <c r="C65" s="50" t="s">
        <v>122</v>
      </c>
      <c r="D65" s="51" t="s">
        <v>111</v>
      </c>
      <c r="E65" s="52">
        <v>180</v>
      </c>
      <c r="F65" s="53"/>
      <c r="G65" s="53"/>
      <c r="H65" s="52">
        <f t="shared" si="0"/>
        <v>0</v>
      </c>
      <c r="I65" s="54"/>
      <c r="J65" s="52">
        <f t="shared" si="1"/>
        <v>0</v>
      </c>
      <c r="K65" s="52">
        <f t="shared" si="2"/>
        <v>0</v>
      </c>
      <c r="N65" s="23">
        <v>8.55</v>
      </c>
    </row>
    <row r="66" spans="2:14" ht="42.75">
      <c r="B66" s="50" t="s">
        <v>140</v>
      </c>
      <c r="C66" s="50" t="s">
        <v>124</v>
      </c>
      <c r="D66" s="51" t="s">
        <v>111</v>
      </c>
      <c r="E66" s="52">
        <v>93.4</v>
      </c>
      <c r="F66" s="53"/>
      <c r="G66" s="53"/>
      <c r="H66" s="52">
        <f t="shared" si="0"/>
        <v>0</v>
      </c>
      <c r="I66" s="54"/>
      <c r="J66" s="52">
        <f t="shared" si="1"/>
        <v>0</v>
      </c>
      <c r="K66" s="52">
        <f t="shared" si="2"/>
        <v>0</v>
      </c>
      <c r="N66" s="23">
        <v>7.91</v>
      </c>
    </row>
    <row r="67" spans="2:14" ht="42.75">
      <c r="B67" s="50" t="s">
        <v>141</v>
      </c>
      <c r="C67" s="50" t="s">
        <v>126</v>
      </c>
      <c r="D67" s="51" t="s">
        <v>111</v>
      </c>
      <c r="E67" s="52">
        <v>695.2</v>
      </c>
      <c r="F67" s="53"/>
      <c r="G67" s="53"/>
      <c r="H67" s="52">
        <f t="shared" si="0"/>
        <v>0</v>
      </c>
      <c r="I67" s="54"/>
      <c r="J67" s="52">
        <f t="shared" si="1"/>
        <v>0</v>
      </c>
      <c r="K67" s="52">
        <f t="shared" si="2"/>
        <v>0</v>
      </c>
      <c r="N67" s="23">
        <v>14.38</v>
      </c>
    </row>
    <row r="68" spans="2:14" ht="57">
      <c r="B68" s="50" t="s">
        <v>142</v>
      </c>
      <c r="C68" s="50" t="s">
        <v>143</v>
      </c>
      <c r="D68" s="51" t="s">
        <v>61</v>
      </c>
      <c r="E68" s="52">
        <v>53.22</v>
      </c>
      <c r="F68" s="53"/>
      <c r="G68" s="53"/>
      <c r="H68" s="52">
        <f t="shared" si="0"/>
        <v>0</v>
      </c>
      <c r="I68" s="54"/>
      <c r="J68" s="52">
        <f t="shared" si="1"/>
        <v>0</v>
      </c>
      <c r="K68" s="52">
        <f t="shared" si="2"/>
        <v>0</v>
      </c>
      <c r="N68" s="23">
        <v>451.98</v>
      </c>
    </row>
    <row r="69" spans="2:14" ht="42.75">
      <c r="B69" s="50" t="s">
        <v>144</v>
      </c>
      <c r="C69" s="50" t="s">
        <v>130</v>
      </c>
      <c r="D69" s="51" t="s">
        <v>61</v>
      </c>
      <c r="E69" s="52">
        <v>307.5</v>
      </c>
      <c r="F69" s="53"/>
      <c r="G69" s="53"/>
      <c r="H69" s="52">
        <f t="shared" si="0"/>
        <v>0</v>
      </c>
      <c r="I69" s="54"/>
      <c r="J69" s="52">
        <f t="shared" si="1"/>
        <v>0</v>
      </c>
      <c r="K69" s="52">
        <f t="shared" si="2"/>
        <v>0</v>
      </c>
      <c r="N69" s="23">
        <v>5.2</v>
      </c>
    </row>
    <row r="70" spans="2:14" ht="99.75">
      <c r="B70" s="50" t="s">
        <v>145</v>
      </c>
      <c r="C70" s="50" t="s">
        <v>132</v>
      </c>
      <c r="D70" s="51" t="s">
        <v>61</v>
      </c>
      <c r="E70" s="52">
        <v>76.88</v>
      </c>
      <c r="F70" s="53"/>
      <c r="G70" s="53"/>
      <c r="H70" s="52">
        <f t="shared" si="0"/>
        <v>0</v>
      </c>
      <c r="I70" s="54"/>
      <c r="J70" s="52">
        <f t="shared" si="1"/>
        <v>0</v>
      </c>
      <c r="K70" s="52">
        <f t="shared" si="2"/>
        <v>0</v>
      </c>
      <c r="N70" s="23">
        <v>7.1</v>
      </c>
    </row>
    <row r="71" spans="2:14" ht="15">
      <c r="B71" s="45" t="s">
        <v>40</v>
      </c>
      <c r="C71" s="60" t="s">
        <v>146</v>
      </c>
      <c r="D71" s="46"/>
      <c r="E71" s="47"/>
      <c r="F71" s="47"/>
      <c r="G71" s="47"/>
      <c r="H71" s="47">
        <f t="shared" si="0"/>
      </c>
      <c r="I71" s="48"/>
      <c r="J71" s="47">
        <f t="shared" si="1"/>
      </c>
      <c r="K71" s="49">
        <f t="shared" si="2"/>
      </c>
      <c r="N71" s="23"/>
    </row>
    <row r="72" spans="2:14" ht="15">
      <c r="B72" s="45" t="s">
        <v>41</v>
      </c>
      <c r="C72" s="60" t="s">
        <v>147</v>
      </c>
      <c r="D72" s="46"/>
      <c r="E72" s="47"/>
      <c r="F72" s="47"/>
      <c r="G72" s="47"/>
      <c r="H72" s="47">
        <f t="shared" si="0"/>
      </c>
      <c r="I72" s="48"/>
      <c r="J72" s="47">
        <f t="shared" si="1"/>
      </c>
      <c r="K72" s="49">
        <f t="shared" si="2"/>
      </c>
      <c r="N72" s="23"/>
    </row>
    <row r="73" spans="2:14" ht="42.75">
      <c r="B73" s="50" t="s">
        <v>148</v>
      </c>
      <c r="C73" s="50" t="s">
        <v>149</v>
      </c>
      <c r="D73" s="51" t="s">
        <v>36</v>
      </c>
      <c r="E73" s="52">
        <v>353.16</v>
      </c>
      <c r="F73" s="53"/>
      <c r="G73" s="53"/>
      <c r="H73" s="52">
        <f t="shared" si="0"/>
        <v>0</v>
      </c>
      <c r="I73" s="54"/>
      <c r="J73" s="52">
        <f t="shared" si="1"/>
        <v>0</v>
      </c>
      <c r="K73" s="52">
        <f t="shared" si="2"/>
        <v>0</v>
      </c>
      <c r="N73" s="23">
        <v>103.93</v>
      </c>
    </row>
    <row r="74" spans="2:14" ht="57">
      <c r="B74" s="50" t="s">
        <v>150</v>
      </c>
      <c r="C74" s="50" t="s">
        <v>151</v>
      </c>
      <c r="D74" s="51" t="s">
        <v>61</v>
      </c>
      <c r="E74" s="52">
        <v>19.5</v>
      </c>
      <c r="F74" s="53"/>
      <c r="G74" s="53"/>
      <c r="H74" s="52">
        <f t="shared" si="0"/>
        <v>0</v>
      </c>
      <c r="I74" s="54"/>
      <c r="J74" s="52">
        <f t="shared" si="1"/>
        <v>0</v>
      </c>
      <c r="K74" s="52">
        <f t="shared" si="2"/>
        <v>0</v>
      </c>
      <c r="N74" s="23">
        <v>446.74</v>
      </c>
    </row>
    <row r="75" spans="2:14" ht="57">
      <c r="B75" s="50" t="s">
        <v>152</v>
      </c>
      <c r="C75" s="50" t="s">
        <v>153</v>
      </c>
      <c r="D75" s="51" t="s">
        <v>111</v>
      </c>
      <c r="E75" s="52">
        <v>439.6</v>
      </c>
      <c r="F75" s="53"/>
      <c r="G75" s="53"/>
      <c r="H75" s="52">
        <f t="shared" si="0"/>
        <v>0</v>
      </c>
      <c r="I75" s="54"/>
      <c r="J75" s="52">
        <f t="shared" si="1"/>
        <v>0</v>
      </c>
      <c r="K75" s="52">
        <f t="shared" si="2"/>
        <v>0</v>
      </c>
      <c r="N75" s="23">
        <v>9.57</v>
      </c>
    </row>
    <row r="76" spans="2:14" ht="57">
      <c r="B76" s="50" t="s">
        <v>154</v>
      </c>
      <c r="C76" s="50" t="s">
        <v>155</v>
      </c>
      <c r="D76" s="51" t="s">
        <v>111</v>
      </c>
      <c r="E76" s="52">
        <v>456.7</v>
      </c>
      <c r="F76" s="53"/>
      <c r="G76" s="53"/>
      <c r="H76" s="52">
        <f t="shared" si="0"/>
        <v>0</v>
      </c>
      <c r="I76" s="54"/>
      <c r="J76" s="52">
        <f t="shared" si="1"/>
        <v>0</v>
      </c>
      <c r="K76" s="52">
        <f t="shared" si="2"/>
        <v>0</v>
      </c>
      <c r="N76" s="23">
        <v>8.41</v>
      </c>
    </row>
    <row r="77" spans="2:14" ht="57">
      <c r="B77" s="50" t="s">
        <v>156</v>
      </c>
      <c r="C77" s="50" t="s">
        <v>157</v>
      </c>
      <c r="D77" s="51" t="s">
        <v>111</v>
      </c>
      <c r="E77" s="52">
        <v>1635</v>
      </c>
      <c r="F77" s="53"/>
      <c r="G77" s="53"/>
      <c r="H77" s="52">
        <f t="shared" si="0"/>
        <v>0</v>
      </c>
      <c r="I77" s="54"/>
      <c r="J77" s="52">
        <f t="shared" si="1"/>
        <v>0</v>
      </c>
      <c r="K77" s="52">
        <f t="shared" si="2"/>
        <v>0</v>
      </c>
      <c r="N77" s="23">
        <v>7.7</v>
      </c>
    </row>
    <row r="78" spans="2:14" ht="57">
      <c r="B78" s="50" t="s">
        <v>158</v>
      </c>
      <c r="C78" s="50" t="s">
        <v>159</v>
      </c>
      <c r="D78" s="51" t="s">
        <v>111</v>
      </c>
      <c r="E78" s="52">
        <v>496.8</v>
      </c>
      <c r="F78" s="53"/>
      <c r="G78" s="53"/>
      <c r="H78" s="52">
        <f t="shared" si="0"/>
        <v>0</v>
      </c>
      <c r="I78" s="54"/>
      <c r="J78" s="52">
        <f t="shared" si="1"/>
        <v>0</v>
      </c>
      <c r="K78" s="52">
        <f t="shared" si="2"/>
        <v>0</v>
      </c>
      <c r="N78" s="23">
        <v>14.52</v>
      </c>
    </row>
    <row r="79" spans="2:14" ht="15">
      <c r="B79" s="45" t="s">
        <v>49</v>
      </c>
      <c r="C79" s="60" t="s">
        <v>160</v>
      </c>
      <c r="D79" s="46"/>
      <c r="E79" s="47"/>
      <c r="F79" s="47"/>
      <c r="G79" s="47"/>
      <c r="H79" s="47">
        <f t="shared" si="0"/>
      </c>
      <c r="I79" s="48"/>
      <c r="J79" s="47">
        <f t="shared" si="1"/>
      </c>
      <c r="K79" s="49">
        <f t="shared" si="2"/>
      </c>
      <c r="N79" s="23"/>
    </row>
    <row r="80" spans="2:14" ht="57">
      <c r="B80" s="50" t="s">
        <v>161</v>
      </c>
      <c r="C80" s="50" t="s">
        <v>162</v>
      </c>
      <c r="D80" s="51" t="s">
        <v>36</v>
      </c>
      <c r="E80" s="52">
        <v>878.76</v>
      </c>
      <c r="F80" s="53"/>
      <c r="G80" s="53"/>
      <c r="H80" s="52">
        <f t="shared" si="0"/>
        <v>0</v>
      </c>
      <c r="I80" s="54"/>
      <c r="J80" s="52">
        <f t="shared" si="1"/>
        <v>0</v>
      </c>
      <c r="K80" s="52">
        <f t="shared" si="2"/>
        <v>0</v>
      </c>
      <c r="N80" s="23">
        <v>127.89</v>
      </c>
    </row>
    <row r="81" spans="2:14" ht="57">
      <c r="B81" s="50" t="s">
        <v>163</v>
      </c>
      <c r="C81" s="50" t="s">
        <v>164</v>
      </c>
      <c r="D81" s="51" t="s">
        <v>61</v>
      </c>
      <c r="E81" s="52">
        <v>58.65</v>
      </c>
      <c r="F81" s="53"/>
      <c r="G81" s="53"/>
      <c r="H81" s="52">
        <f t="shared" si="0"/>
        <v>0</v>
      </c>
      <c r="I81" s="54"/>
      <c r="J81" s="52">
        <f t="shared" si="1"/>
        <v>0</v>
      </c>
      <c r="K81" s="52">
        <f t="shared" si="2"/>
        <v>0</v>
      </c>
      <c r="N81" s="23">
        <v>681.09</v>
      </c>
    </row>
    <row r="82" spans="2:14" ht="57">
      <c r="B82" s="50" t="s">
        <v>165</v>
      </c>
      <c r="C82" s="50" t="s">
        <v>166</v>
      </c>
      <c r="D82" s="51" t="s">
        <v>111</v>
      </c>
      <c r="E82" s="52">
        <v>580.9</v>
      </c>
      <c r="F82" s="53"/>
      <c r="G82" s="53"/>
      <c r="H82" s="52">
        <f t="shared" si="0"/>
        <v>0</v>
      </c>
      <c r="I82" s="54"/>
      <c r="J82" s="52">
        <f t="shared" si="1"/>
        <v>0</v>
      </c>
      <c r="K82" s="52">
        <f t="shared" si="2"/>
        <v>0</v>
      </c>
      <c r="N82" s="23">
        <v>12.5</v>
      </c>
    </row>
    <row r="83" spans="2:14" ht="57">
      <c r="B83" s="50" t="s">
        <v>167</v>
      </c>
      <c r="C83" s="50" t="s">
        <v>168</v>
      </c>
      <c r="D83" s="51" t="s">
        <v>111</v>
      </c>
      <c r="E83" s="52">
        <v>645.6</v>
      </c>
      <c r="F83" s="53"/>
      <c r="G83" s="53"/>
      <c r="H83" s="52">
        <f t="shared" si="0"/>
        <v>0</v>
      </c>
      <c r="I83" s="54"/>
      <c r="J83" s="52">
        <f t="shared" si="1"/>
        <v>0</v>
      </c>
      <c r="K83" s="52">
        <f t="shared" si="2"/>
        <v>0</v>
      </c>
      <c r="N83" s="23">
        <v>11.83</v>
      </c>
    </row>
    <row r="84" spans="2:14" ht="57">
      <c r="B84" s="50" t="s">
        <v>169</v>
      </c>
      <c r="C84" s="50" t="s">
        <v>153</v>
      </c>
      <c r="D84" s="51" t="s">
        <v>111</v>
      </c>
      <c r="E84" s="52">
        <v>949.3</v>
      </c>
      <c r="F84" s="53"/>
      <c r="G84" s="53"/>
      <c r="H84" s="52">
        <f t="shared" si="0"/>
        <v>0</v>
      </c>
      <c r="I84" s="54"/>
      <c r="J84" s="52">
        <f t="shared" si="1"/>
        <v>0</v>
      </c>
      <c r="K84" s="52">
        <f t="shared" si="2"/>
        <v>0</v>
      </c>
      <c r="N84" s="23">
        <v>9.57</v>
      </c>
    </row>
    <row r="85" spans="2:14" ht="57">
      <c r="B85" s="50" t="s">
        <v>170</v>
      </c>
      <c r="C85" s="50" t="s">
        <v>155</v>
      </c>
      <c r="D85" s="51" t="s">
        <v>111</v>
      </c>
      <c r="E85" s="52">
        <v>764.9</v>
      </c>
      <c r="F85" s="53"/>
      <c r="G85" s="53"/>
      <c r="H85" s="52">
        <f t="shared" si="0"/>
        <v>0</v>
      </c>
      <c r="I85" s="54"/>
      <c r="J85" s="52">
        <f t="shared" si="1"/>
        <v>0</v>
      </c>
      <c r="K85" s="52">
        <f t="shared" si="2"/>
        <v>0</v>
      </c>
      <c r="N85" s="23">
        <v>8.41</v>
      </c>
    </row>
    <row r="86" spans="2:14" ht="57">
      <c r="B86" s="50" t="s">
        <v>171</v>
      </c>
      <c r="C86" s="50" t="s">
        <v>157</v>
      </c>
      <c r="D86" s="51" t="s">
        <v>111</v>
      </c>
      <c r="E86" s="52">
        <v>616.6</v>
      </c>
      <c r="F86" s="53"/>
      <c r="G86" s="53"/>
      <c r="H86" s="52">
        <f t="shared" si="0"/>
        <v>0</v>
      </c>
      <c r="I86" s="54"/>
      <c r="J86" s="52">
        <f t="shared" si="1"/>
        <v>0</v>
      </c>
      <c r="K86" s="52">
        <f t="shared" si="2"/>
        <v>0</v>
      </c>
      <c r="N86" s="23">
        <v>7.7</v>
      </c>
    </row>
    <row r="87" spans="2:14" ht="57">
      <c r="B87" s="50" t="s">
        <v>172</v>
      </c>
      <c r="C87" s="50" t="s">
        <v>173</v>
      </c>
      <c r="D87" s="51" t="s">
        <v>111</v>
      </c>
      <c r="E87" s="52">
        <v>455.3</v>
      </c>
      <c r="F87" s="53"/>
      <c r="G87" s="53"/>
      <c r="H87" s="52">
        <f t="shared" si="0"/>
        <v>0</v>
      </c>
      <c r="I87" s="54"/>
      <c r="J87" s="52">
        <f t="shared" si="1"/>
        <v>0</v>
      </c>
      <c r="K87" s="52">
        <f t="shared" si="2"/>
        <v>0</v>
      </c>
      <c r="N87" s="23">
        <v>6.97</v>
      </c>
    </row>
    <row r="88" spans="2:14" ht="57">
      <c r="B88" s="50" t="s">
        <v>174</v>
      </c>
      <c r="C88" s="50" t="s">
        <v>159</v>
      </c>
      <c r="D88" s="51" t="s">
        <v>111</v>
      </c>
      <c r="E88" s="52">
        <v>725.4</v>
      </c>
      <c r="F88" s="53"/>
      <c r="G88" s="53"/>
      <c r="H88" s="52">
        <f>IF(E88&lt;&gt;"",TRUNC(F88,2)+TRUNC(G88,2),"")</f>
        <v>0</v>
      </c>
      <c r="I88" s="54"/>
      <c r="J88" s="52">
        <f>IF(E88&lt;&gt;"",TRUNC(H88*(1+TRUNC(I88,4)),2),"")</f>
        <v>0</v>
      </c>
      <c r="K88" s="52">
        <f>IF(E88&lt;&gt;"",TRUNC(TRUNC(J88,2)*TRUNC(E88,2),2),"")</f>
        <v>0</v>
      </c>
      <c r="N88" s="23">
        <v>14.52</v>
      </c>
    </row>
    <row r="89" spans="2:14" ht="15">
      <c r="B89" s="45" t="s">
        <v>53</v>
      </c>
      <c r="C89" s="60" t="s">
        <v>175</v>
      </c>
      <c r="D89" s="46"/>
      <c r="E89" s="47"/>
      <c r="F89" s="47"/>
      <c r="G89" s="47"/>
      <c r="H89" s="47">
        <f>IF(E89&lt;&gt;"",TRUNC(F89,2)+TRUNC(G89,2),"")</f>
      </c>
      <c r="I89" s="48"/>
      <c r="J89" s="47">
        <f>IF(E89&lt;&gt;"",TRUNC(H89*(1+TRUNC(I89,4)),2),"")</f>
      </c>
      <c r="K89" s="49">
        <f>IF(E89&lt;&gt;"",TRUNC(TRUNC(J89,2)*TRUNC(E89,2),2),"")</f>
      </c>
      <c r="N89" s="23"/>
    </row>
    <row r="90" spans="2:14" ht="71.25">
      <c r="B90" s="50" t="s">
        <v>176</v>
      </c>
      <c r="C90" s="50" t="s">
        <v>177</v>
      </c>
      <c r="D90" s="51" t="s">
        <v>36</v>
      </c>
      <c r="E90" s="52">
        <v>1201.33</v>
      </c>
      <c r="F90" s="53"/>
      <c r="G90" s="53"/>
      <c r="H90" s="52">
        <f>IF(E90&lt;&gt;"",TRUNC(F90,2)+TRUNC(G90,2),"")</f>
        <v>0</v>
      </c>
      <c r="I90" s="54"/>
      <c r="J90" s="52">
        <f>IF(E90&lt;&gt;"",TRUNC(H90*(1+TRUNC(I90,4)),2),"")</f>
        <v>0</v>
      </c>
      <c r="K90" s="52">
        <f>IF(E90&lt;&gt;"",TRUNC(TRUNC(J90,2)*TRUNC(E90,2),2),"")</f>
        <v>0</v>
      </c>
      <c r="N90" s="23">
        <v>165.46</v>
      </c>
    </row>
    <row r="91" spans="2:14" ht="15">
      <c r="B91" s="45" t="s">
        <v>43</v>
      </c>
      <c r="C91" s="60" t="s">
        <v>178</v>
      </c>
      <c r="D91" s="46"/>
      <c r="E91" s="47"/>
      <c r="F91" s="47"/>
      <c r="G91" s="47"/>
      <c r="H91" s="47">
        <f>IF(E91&lt;&gt;"",TRUNC(F91,2)+TRUNC(G91,2),"")</f>
      </c>
      <c r="I91" s="48"/>
      <c r="J91" s="47">
        <f>IF(E91&lt;&gt;"",TRUNC(H91*(1+TRUNC(I91,4)),2),"")</f>
      </c>
      <c r="K91" s="49">
        <f>IF(E91&lt;&gt;"",TRUNC(TRUNC(J91,2)*TRUNC(E91,2),2),"")</f>
      </c>
      <c r="N91" s="23"/>
    </row>
    <row r="92" spans="2:14" ht="15">
      <c r="B92" s="45" t="s">
        <v>44</v>
      </c>
      <c r="C92" s="60" t="s">
        <v>179</v>
      </c>
      <c r="D92" s="46"/>
      <c r="E92" s="47"/>
      <c r="F92" s="47"/>
      <c r="G92" s="47"/>
      <c r="H92" s="47">
        <f>IF(E92&lt;&gt;"",TRUNC(F92,2)+TRUNC(G92,2),"")</f>
      </c>
      <c r="I92" s="48"/>
      <c r="J92" s="47">
        <f>IF(E92&lt;&gt;"",TRUNC(H92*(1+TRUNC(I92,4)),2),"")</f>
      </c>
      <c r="K92" s="49">
        <f>IF(E92&lt;&gt;"",TRUNC(TRUNC(J92,2)*TRUNC(E92,2),2),"")</f>
      </c>
      <c r="N92" s="23"/>
    </row>
    <row r="93" spans="2:14" ht="42.75">
      <c r="B93" s="50" t="s">
        <v>180</v>
      </c>
      <c r="C93" s="50" t="s">
        <v>181</v>
      </c>
      <c r="D93" s="51" t="s">
        <v>60</v>
      </c>
      <c r="E93" s="52">
        <v>773.74</v>
      </c>
      <c r="F93" s="53"/>
      <c r="G93" s="53"/>
      <c r="H93" s="52">
        <f>IF(E93&lt;&gt;"",TRUNC(F93,2)+TRUNC(G93,2),"")</f>
        <v>0</v>
      </c>
      <c r="I93" s="54"/>
      <c r="J93" s="52">
        <f>IF(E93&lt;&gt;"",TRUNC(H93*(1+TRUNC(I93,4)),2),"")</f>
        <v>0</v>
      </c>
      <c r="K93" s="52">
        <f>IF(E93&lt;&gt;"",TRUNC(TRUNC(J93,2)*TRUNC(E93,2),2),"")</f>
        <v>0</v>
      </c>
      <c r="N93" s="23">
        <v>5.46</v>
      </c>
    </row>
    <row r="94" spans="2:14" ht="42.75">
      <c r="B94" s="50" t="s">
        <v>182</v>
      </c>
      <c r="C94" s="50" t="s">
        <v>183</v>
      </c>
      <c r="D94" s="51" t="s">
        <v>60</v>
      </c>
      <c r="E94" s="52">
        <v>470.4</v>
      </c>
      <c r="F94" s="53"/>
      <c r="G94" s="53"/>
      <c r="H94" s="52">
        <f>IF(E94&lt;&gt;"",TRUNC(F94,2)+TRUNC(G94,2),"")</f>
        <v>0</v>
      </c>
      <c r="I94" s="54"/>
      <c r="J94" s="52">
        <f>IF(E94&lt;&gt;"",TRUNC(H94*(1+TRUNC(I94,4)),2),"")</f>
        <v>0</v>
      </c>
      <c r="K94" s="52">
        <f>IF(E94&lt;&gt;"",TRUNC(TRUNC(J94,2)*TRUNC(E94,2),2),"")</f>
        <v>0</v>
      </c>
      <c r="N94" s="23">
        <v>54.29</v>
      </c>
    </row>
    <row r="95" spans="2:14" ht="85.5">
      <c r="B95" s="50" t="s">
        <v>184</v>
      </c>
      <c r="C95" s="50" t="s">
        <v>185</v>
      </c>
      <c r="D95" s="51" t="s">
        <v>36</v>
      </c>
      <c r="E95" s="52">
        <v>1878.13</v>
      </c>
      <c r="F95" s="53"/>
      <c r="G95" s="53"/>
      <c r="H95" s="52">
        <f>IF(E95&lt;&gt;"",TRUNC(F95,2)+TRUNC(G95,2),"")</f>
        <v>0</v>
      </c>
      <c r="I95" s="54"/>
      <c r="J95" s="52">
        <f>IF(E95&lt;&gt;"",TRUNC(H95*(1+TRUNC(I95,4)),2),"")</f>
        <v>0</v>
      </c>
      <c r="K95" s="52">
        <f>IF(E95&lt;&gt;"",TRUNC(TRUNC(J95,2)*TRUNC(E95,2),2),"")</f>
        <v>0</v>
      </c>
      <c r="N95" s="23">
        <v>48.41</v>
      </c>
    </row>
    <row r="96" spans="2:14" ht="15">
      <c r="B96" s="45" t="s">
        <v>45</v>
      </c>
      <c r="C96" s="60" t="s">
        <v>186</v>
      </c>
      <c r="D96" s="46"/>
      <c r="E96" s="47"/>
      <c r="F96" s="47"/>
      <c r="G96" s="47"/>
      <c r="H96" s="47">
        <f>IF(E96&lt;&gt;"",TRUNC(F96,2)+TRUNC(G96,2),"")</f>
      </c>
      <c r="I96" s="48"/>
      <c r="J96" s="47">
        <f>IF(E96&lt;&gt;"",TRUNC(H96*(1+TRUNC(I96,4)),2),"")</f>
      </c>
      <c r="K96" s="49">
        <f>IF(E96&lt;&gt;"",TRUNC(TRUNC(J96,2)*TRUNC(E96,2),2),"")</f>
      </c>
      <c r="N96" s="23"/>
    </row>
    <row r="97" spans="2:14" ht="42.75">
      <c r="B97" s="50" t="s">
        <v>187</v>
      </c>
      <c r="C97" s="50" t="s">
        <v>188</v>
      </c>
      <c r="D97" s="51" t="s">
        <v>36</v>
      </c>
      <c r="E97" s="52">
        <v>96</v>
      </c>
      <c r="F97" s="53"/>
      <c r="G97" s="53"/>
      <c r="H97" s="52">
        <f>IF(E97&lt;&gt;"",TRUNC(F97,2)+TRUNC(G97,2),"")</f>
        <v>0</v>
      </c>
      <c r="I97" s="54"/>
      <c r="J97" s="52">
        <f>IF(E97&lt;&gt;"",TRUNC(H97*(1+TRUNC(I97,4)),2),"")</f>
        <v>0</v>
      </c>
      <c r="K97" s="52">
        <f>IF(E97&lt;&gt;"",TRUNC(TRUNC(J97,2)*TRUNC(E97,2),2),"")</f>
        <v>0</v>
      </c>
      <c r="N97" s="23">
        <v>295.69</v>
      </c>
    </row>
    <row r="98" spans="2:14" ht="15">
      <c r="B98" s="45" t="s">
        <v>46</v>
      </c>
      <c r="C98" s="60" t="s">
        <v>57</v>
      </c>
      <c r="D98" s="46"/>
      <c r="E98" s="47"/>
      <c r="F98" s="47"/>
      <c r="G98" s="47"/>
      <c r="H98" s="47">
        <f>IF(E98&lt;&gt;"",TRUNC(F98,2)+TRUNC(G98,2),"")</f>
      </c>
      <c r="I98" s="48"/>
      <c r="J98" s="47">
        <f>IF(E98&lt;&gt;"",TRUNC(H98*(1+TRUNC(I98,4)),2),"")</f>
      </c>
      <c r="K98" s="49">
        <f>IF(E98&lt;&gt;"",TRUNC(TRUNC(J98,2)*TRUNC(E98,2),2),"")</f>
      </c>
      <c r="N98" s="23"/>
    </row>
    <row r="99" spans="2:14" ht="28.5">
      <c r="B99" s="50" t="s">
        <v>47</v>
      </c>
      <c r="C99" s="50" t="s">
        <v>189</v>
      </c>
      <c r="D99" s="51" t="s">
        <v>111</v>
      </c>
      <c r="E99" s="52">
        <v>5653</v>
      </c>
      <c r="F99" s="53"/>
      <c r="G99" s="53"/>
      <c r="H99" s="52">
        <f>IF(E99&lt;&gt;"",TRUNC(F99,2)+TRUNC(G99,2),"")</f>
        <v>0</v>
      </c>
      <c r="I99" s="54"/>
      <c r="J99" s="52">
        <f>IF(E99&lt;&gt;"",TRUNC(H99*(1+TRUNC(I99,4)),2),"")</f>
        <v>0</v>
      </c>
      <c r="K99" s="52">
        <f>IF(E99&lt;&gt;"",TRUNC(TRUNC(J99,2)*TRUNC(E99,2),2),"")</f>
        <v>0</v>
      </c>
      <c r="N99" s="23">
        <v>11.6</v>
      </c>
    </row>
    <row r="100" spans="2:14" ht="85.5">
      <c r="B100" s="50" t="s">
        <v>50</v>
      </c>
      <c r="C100" s="50" t="s">
        <v>190</v>
      </c>
      <c r="D100" s="51" t="s">
        <v>36</v>
      </c>
      <c r="E100" s="52">
        <v>1271.33</v>
      </c>
      <c r="F100" s="53"/>
      <c r="G100" s="53"/>
      <c r="H100" s="52">
        <f>IF(E100&lt;&gt;"",TRUNC(F100,2)+TRUNC(G100,2),"")</f>
        <v>0</v>
      </c>
      <c r="I100" s="54"/>
      <c r="J100" s="52">
        <f>IF(E100&lt;&gt;"",TRUNC(H100*(1+TRUNC(I100,4)),2),"")</f>
        <v>0</v>
      </c>
      <c r="K100" s="52">
        <f>IF(E100&lt;&gt;"",TRUNC(TRUNC(J100,2)*TRUNC(E100,2),2),"")</f>
        <v>0</v>
      </c>
      <c r="N100" s="23">
        <v>20.31</v>
      </c>
    </row>
    <row r="101" spans="2:14" ht="28.5">
      <c r="B101" s="50" t="s">
        <v>54</v>
      </c>
      <c r="C101" s="50" t="s">
        <v>191</v>
      </c>
      <c r="D101" s="51" t="s">
        <v>36</v>
      </c>
      <c r="E101" s="52">
        <v>1271.33</v>
      </c>
      <c r="F101" s="53"/>
      <c r="G101" s="53"/>
      <c r="H101" s="52">
        <f aca="true" t="shared" si="3" ref="H101:H164">IF(E101&lt;&gt;"",TRUNC(F101,2)+TRUNC(G101,2),"")</f>
        <v>0</v>
      </c>
      <c r="I101" s="54"/>
      <c r="J101" s="52">
        <f aca="true" t="shared" si="4" ref="J101:J164">IF(E101&lt;&gt;"",TRUNC(H101*(1+TRUNC(I101,4)),2),"")</f>
        <v>0</v>
      </c>
      <c r="K101" s="52">
        <f aca="true" t="shared" si="5" ref="K101:K164">IF(E101&lt;&gt;"",TRUNC(TRUNC(J101,2)*TRUNC(E101,2),2),"")</f>
        <v>0</v>
      </c>
      <c r="N101" s="23">
        <v>21.49</v>
      </c>
    </row>
    <row r="102" spans="2:14" ht="71.25">
      <c r="B102" s="50" t="s">
        <v>192</v>
      </c>
      <c r="C102" s="50" t="s">
        <v>193</v>
      </c>
      <c r="D102" s="51" t="s">
        <v>36</v>
      </c>
      <c r="E102" s="52">
        <v>1271.33</v>
      </c>
      <c r="F102" s="53"/>
      <c r="G102" s="53"/>
      <c r="H102" s="52">
        <f t="shared" si="3"/>
        <v>0</v>
      </c>
      <c r="I102" s="54"/>
      <c r="J102" s="52">
        <f t="shared" si="4"/>
        <v>0</v>
      </c>
      <c r="K102" s="52">
        <f t="shared" si="5"/>
        <v>0</v>
      </c>
      <c r="N102" s="23">
        <v>37.68</v>
      </c>
    </row>
    <row r="103" spans="2:14" ht="42.75">
      <c r="B103" s="50" t="s">
        <v>194</v>
      </c>
      <c r="C103" s="50" t="s">
        <v>195</v>
      </c>
      <c r="D103" s="51" t="s">
        <v>36</v>
      </c>
      <c r="E103" s="52">
        <v>141.26</v>
      </c>
      <c r="F103" s="53"/>
      <c r="G103" s="53"/>
      <c r="H103" s="52">
        <f t="shared" si="3"/>
        <v>0</v>
      </c>
      <c r="I103" s="54"/>
      <c r="J103" s="52">
        <f t="shared" si="4"/>
        <v>0</v>
      </c>
      <c r="K103" s="52">
        <f t="shared" si="5"/>
        <v>0</v>
      </c>
      <c r="N103" s="23">
        <v>128.43</v>
      </c>
    </row>
    <row r="104" spans="2:14" ht="28.5">
      <c r="B104" s="50" t="s">
        <v>196</v>
      </c>
      <c r="C104" s="50" t="s">
        <v>197</v>
      </c>
      <c r="D104" s="51" t="s">
        <v>60</v>
      </c>
      <c r="E104" s="52">
        <v>294.9</v>
      </c>
      <c r="F104" s="53"/>
      <c r="G104" s="53"/>
      <c r="H104" s="52">
        <f t="shared" si="3"/>
        <v>0</v>
      </c>
      <c r="I104" s="54"/>
      <c r="J104" s="52">
        <f t="shared" si="4"/>
        <v>0</v>
      </c>
      <c r="K104" s="52">
        <f t="shared" si="5"/>
        <v>0</v>
      </c>
      <c r="N104" s="23">
        <v>84.67</v>
      </c>
    </row>
    <row r="105" spans="2:14" ht="14.25">
      <c r="B105" s="50" t="s">
        <v>198</v>
      </c>
      <c r="C105" s="50" t="s">
        <v>199</v>
      </c>
      <c r="D105" s="51" t="s">
        <v>60</v>
      </c>
      <c r="E105" s="52">
        <v>315</v>
      </c>
      <c r="F105" s="53"/>
      <c r="G105" s="53"/>
      <c r="H105" s="52">
        <f t="shared" si="3"/>
        <v>0</v>
      </c>
      <c r="I105" s="54"/>
      <c r="J105" s="52">
        <f t="shared" si="4"/>
        <v>0</v>
      </c>
      <c r="K105" s="52">
        <f t="shared" si="5"/>
        <v>0</v>
      </c>
      <c r="N105" s="23">
        <v>41.07</v>
      </c>
    </row>
    <row r="106" spans="2:14" ht="28.5">
      <c r="B106" s="50" t="s">
        <v>200</v>
      </c>
      <c r="C106" s="50" t="s">
        <v>201</v>
      </c>
      <c r="D106" s="51" t="s">
        <v>111</v>
      </c>
      <c r="E106" s="52">
        <v>5653</v>
      </c>
      <c r="F106" s="53"/>
      <c r="G106" s="53"/>
      <c r="H106" s="52">
        <f t="shared" si="3"/>
        <v>0</v>
      </c>
      <c r="I106" s="54"/>
      <c r="J106" s="52">
        <f t="shared" si="4"/>
        <v>0</v>
      </c>
      <c r="K106" s="52">
        <f t="shared" si="5"/>
        <v>0</v>
      </c>
      <c r="N106" s="23">
        <v>6.64</v>
      </c>
    </row>
    <row r="107" spans="2:14" ht="57">
      <c r="B107" s="50" t="s">
        <v>202</v>
      </c>
      <c r="C107" s="50" t="s">
        <v>203</v>
      </c>
      <c r="D107" s="51" t="s">
        <v>60</v>
      </c>
      <c r="E107" s="52">
        <v>141.26</v>
      </c>
      <c r="F107" s="53"/>
      <c r="G107" s="53"/>
      <c r="H107" s="52">
        <f t="shared" si="3"/>
        <v>0</v>
      </c>
      <c r="I107" s="54"/>
      <c r="J107" s="52">
        <f t="shared" si="4"/>
        <v>0</v>
      </c>
      <c r="K107" s="52">
        <f t="shared" si="5"/>
        <v>0</v>
      </c>
      <c r="N107" s="23">
        <v>79.98</v>
      </c>
    </row>
    <row r="108" spans="2:14" ht="15">
      <c r="B108" s="45" t="s">
        <v>204</v>
      </c>
      <c r="C108" s="60" t="s">
        <v>205</v>
      </c>
      <c r="D108" s="46"/>
      <c r="E108" s="47"/>
      <c r="F108" s="47"/>
      <c r="G108" s="47"/>
      <c r="H108" s="47">
        <f t="shared" si="3"/>
      </c>
      <c r="I108" s="48"/>
      <c r="J108" s="47">
        <f t="shared" si="4"/>
      </c>
      <c r="K108" s="49">
        <f t="shared" si="5"/>
      </c>
      <c r="N108" s="23"/>
    </row>
    <row r="109" spans="2:14" ht="15">
      <c r="B109" s="45" t="s">
        <v>206</v>
      </c>
      <c r="C109" s="60" t="s">
        <v>207</v>
      </c>
      <c r="D109" s="46"/>
      <c r="E109" s="47"/>
      <c r="F109" s="47"/>
      <c r="G109" s="47"/>
      <c r="H109" s="47">
        <f t="shared" si="3"/>
      </c>
      <c r="I109" s="48"/>
      <c r="J109" s="47">
        <f t="shared" si="4"/>
      </c>
      <c r="K109" s="49">
        <f t="shared" si="5"/>
      </c>
      <c r="N109" s="23"/>
    </row>
    <row r="110" spans="2:14" ht="42.75">
      <c r="B110" s="50" t="s">
        <v>208</v>
      </c>
      <c r="C110" s="50" t="s">
        <v>209</v>
      </c>
      <c r="D110" s="51" t="s">
        <v>60</v>
      </c>
      <c r="E110" s="52">
        <v>66.92</v>
      </c>
      <c r="F110" s="53"/>
      <c r="G110" s="53"/>
      <c r="H110" s="52">
        <f t="shared" si="3"/>
        <v>0</v>
      </c>
      <c r="I110" s="54"/>
      <c r="J110" s="52">
        <f t="shared" si="4"/>
        <v>0</v>
      </c>
      <c r="K110" s="52">
        <f t="shared" si="5"/>
        <v>0</v>
      </c>
      <c r="N110" s="23">
        <v>19.68</v>
      </c>
    </row>
    <row r="111" spans="2:14" ht="42.75">
      <c r="B111" s="50" t="s">
        <v>210</v>
      </c>
      <c r="C111" s="50" t="s">
        <v>211</v>
      </c>
      <c r="D111" s="51" t="s">
        <v>60</v>
      </c>
      <c r="E111" s="52">
        <v>6.49</v>
      </c>
      <c r="F111" s="53"/>
      <c r="G111" s="53"/>
      <c r="H111" s="52">
        <f t="shared" si="3"/>
        <v>0</v>
      </c>
      <c r="I111" s="54"/>
      <c r="J111" s="52">
        <f t="shared" si="4"/>
        <v>0</v>
      </c>
      <c r="K111" s="52">
        <f t="shared" si="5"/>
        <v>0</v>
      </c>
      <c r="N111" s="23">
        <v>27.17</v>
      </c>
    </row>
    <row r="112" spans="2:14" ht="42.75">
      <c r="B112" s="50" t="s">
        <v>212</v>
      </c>
      <c r="C112" s="50" t="s">
        <v>213</v>
      </c>
      <c r="D112" s="51" t="s">
        <v>60</v>
      </c>
      <c r="E112" s="52">
        <v>76.68</v>
      </c>
      <c r="F112" s="53"/>
      <c r="G112" s="53"/>
      <c r="H112" s="52">
        <f t="shared" si="3"/>
        <v>0</v>
      </c>
      <c r="I112" s="54"/>
      <c r="J112" s="52">
        <f t="shared" si="4"/>
        <v>0</v>
      </c>
      <c r="K112" s="52">
        <f t="shared" si="5"/>
        <v>0</v>
      </c>
      <c r="N112" s="23">
        <v>16.17</v>
      </c>
    </row>
    <row r="113" spans="2:14" ht="42.75">
      <c r="B113" s="50" t="s">
        <v>214</v>
      </c>
      <c r="C113" s="50" t="s">
        <v>215</v>
      </c>
      <c r="D113" s="51" t="s">
        <v>60</v>
      </c>
      <c r="E113" s="52">
        <v>57.76</v>
      </c>
      <c r="F113" s="53"/>
      <c r="G113" s="53"/>
      <c r="H113" s="52">
        <f t="shared" si="3"/>
        <v>0</v>
      </c>
      <c r="I113" s="54"/>
      <c r="J113" s="52">
        <f t="shared" si="4"/>
        <v>0</v>
      </c>
      <c r="K113" s="52">
        <f t="shared" si="5"/>
        <v>0</v>
      </c>
      <c r="N113" s="23">
        <v>24.74</v>
      </c>
    </row>
    <row r="114" spans="2:14" ht="42.75">
      <c r="B114" s="50" t="s">
        <v>216</v>
      </c>
      <c r="C114" s="50" t="s">
        <v>217</v>
      </c>
      <c r="D114" s="51" t="s">
        <v>60</v>
      </c>
      <c r="E114" s="52">
        <v>158.8</v>
      </c>
      <c r="F114" s="53"/>
      <c r="G114" s="53"/>
      <c r="H114" s="52">
        <f t="shared" si="3"/>
        <v>0</v>
      </c>
      <c r="I114" s="54"/>
      <c r="J114" s="52">
        <f t="shared" si="4"/>
        <v>0</v>
      </c>
      <c r="K114" s="52">
        <f t="shared" si="5"/>
        <v>0</v>
      </c>
      <c r="N114" s="23">
        <v>34.48</v>
      </c>
    </row>
    <row r="115" spans="2:14" ht="42.75">
      <c r="B115" s="50" t="s">
        <v>218</v>
      </c>
      <c r="C115" s="50" t="s">
        <v>219</v>
      </c>
      <c r="D115" s="51" t="s">
        <v>60</v>
      </c>
      <c r="E115" s="52">
        <v>8.21</v>
      </c>
      <c r="F115" s="53"/>
      <c r="G115" s="53"/>
      <c r="H115" s="52">
        <f t="shared" si="3"/>
        <v>0</v>
      </c>
      <c r="I115" s="54"/>
      <c r="J115" s="52">
        <f t="shared" si="4"/>
        <v>0</v>
      </c>
      <c r="K115" s="52">
        <f t="shared" si="5"/>
        <v>0</v>
      </c>
      <c r="N115" s="23">
        <v>43.23</v>
      </c>
    </row>
    <row r="116" spans="2:14" ht="28.5">
      <c r="B116" s="50" t="s">
        <v>220</v>
      </c>
      <c r="C116" s="50" t="s">
        <v>221</v>
      </c>
      <c r="D116" s="51" t="s">
        <v>74</v>
      </c>
      <c r="E116" s="52">
        <v>52</v>
      </c>
      <c r="F116" s="53"/>
      <c r="G116" s="53"/>
      <c r="H116" s="52">
        <f t="shared" si="3"/>
        <v>0</v>
      </c>
      <c r="I116" s="54"/>
      <c r="J116" s="52">
        <f t="shared" si="4"/>
        <v>0</v>
      </c>
      <c r="K116" s="52">
        <f t="shared" si="5"/>
        <v>0</v>
      </c>
      <c r="N116" s="23">
        <v>21.64</v>
      </c>
    </row>
    <row r="117" spans="2:14" ht="42.75">
      <c r="B117" s="50" t="s">
        <v>222</v>
      </c>
      <c r="C117" s="50" t="s">
        <v>223</v>
      </c>
      <c r="D117" s="51" t="s">
        <v>74</v>
      </c>
      <c r="E117" s="52">
        <v>52</v>
      </c>
      <c r="F117" s="53"/>
      <c r="G117" s="53"/>
      <c r="H117" s="52">
        <f t="shared" si="3"/>
        <v>0</v>
      </c>
      <c r="I117" s="54"/>
      <c r="J117" s="52">
        <f t="shared" si="4"/>
        <v>0</v>
      </c>
      <c r="K117" s="52">
        <f t="shared" si="5"/>
        <v>0</v>
      </c>
      <c r="N117" s="23">
        <v>15.02</v>
      </c>
    </row>
    <row r="118" spans="2:14" ht="85.5">
      <c r="B118" s="50" t="s">
        <v>224</v>
      </c>
      <c r="C118" s="50" t="s">
        <v>225</v>
      </c>
      <c r="D118" s="51" t="s">
        <v>42</v>
      </c>
      <c r="E118" s="52">
        <v>1</v>
      </c>
      <c r="F118" s="53"/>
      <c r="G118" s="53"/>
      <c r="H118" s="52">
        <f t="shared" si="3"/>
        <v>0</v>
      </c>
      <c r="I118" s="54"/>
      <c r="J118" s="52">
        <f t="shared" si="4"/>
        <v>0</v>
      </c>
      <c r="K118" s="52">
        <f t="shared" si="5"/>
        <v>0</v>
      </c>
      <c r="N118" s="23">
        <v>266.07</v>
      </c>
    </row>
    <row r="119" spans="2:14" ht="57">
      <c r="B119" s="50" t="s">
        <v>226</v>
      </c>
      <c r="C119" s="50" t="s">
        <v>227</v>
      </c>
      <c r="D119" s="51" t="s">
        <v>42</v>
      </c>
      <c r="E119" s="52">
        <v>25</v>
      </c>
      <c r="F119" s="53"/>
      <c r="G119" s="53"/>
      <c r="H119" s="52">
        <f t="shared" si="3"/>
        <v>0</v>
      </c>
      <c r="I119" s="54"/>
      <c r="J119" s="52">
        <f t="shared" si="4"/>
        <v>0</v>
      </c>
      <c r="K119" s="52">
        <f t="shared" si="5"/>
        <v>0</v>
      </c>
      <c r="N119" s="23">
        <v>5.84</v>
      </c>
    </row>
    <row r="120" spans="2:14" ht="57">
      <c r="B120" s="50" t="s">
        <v>228</v>
      </c>
      <c r="C120" s="50" t="s">
        <v>229</v>
      </c>
      <c r="D120" s="51" t="s">
        <v>42</v>
      </c>
      <c r="E120" s="52">
        <v>54</v>
      </c>
      <c r="F120" s="53"/>
      <c r="G120" s="53"/>
      <c r="H120" s="52">
        <f t="shared" si="3"/>
        <v>0</v>
      </c>
      <c r="I120" s="54"/>
      <c r="J120" s="52">
        <f t="shared" si="4"/>
        <v>0</v>
      </c>
      <c r="K120" s="52">
        <f t="shared" si="5"/>
        <v>0</v>
      </c>
      <c r="N120" s="23">
        <v>8.39</v>
      </c>
    </row>
    <row r="121" spans="2:14" ht="57">
      <c r="B121" s="50" t="s">
        <v>230</v>
      </c>
      <c r="C121" s="50" t="s">
        <v>231</v>
      </c>
      <c r="D121" s="51" t="s">
        <v>42</v>
      </c>
      <c r="E121" s="52">
        <v>26</v>
      </c>
      <c r="F121" s="53"/>
      <c r="G121" s="53"/>
      <c r="H121" s="52">
        <f t="shared" si="3"/>
        <v>0</v>
      </c>
      <c r="I121" s="54"/>
      <c r="J121" s="52">
        <f t="shared" si="4"/>
        <v>0</v>
      </c>
      <c r="K121" s="52">
        <f t="shared" si="5"/>
        <v>0</v>
      </c>
      <c r="N121" s="23">
        <v>14.61</v>
      </c>
    </row>
    <row r="122" spans="2:14" ht="57">
      <c r="B122" s="50" t="s">
        <v>232</v>
      </c>
      <c r="C122" s="50" t="s">
        <v>233</v>
      </c>
      <c r="D122" s="51" t="s">
        <v>42</v>
      </c>
      <c r="E122" s="52">
        <v>10</v>
      </c>
      <c r="F122" s="53"/>
      <c r="G122" s="53"/>
      <c r="H122" s="52">
        <f t="shared" si="3"/>
        <v>0</v>
      </c>
      <c r="I122" s="54"/>
      <c r="J122" s="52">
        <f t="shared" si="4"/>
        <v>0</v>
      </c>
      <c r="K122" s="52">
        <f t="shared" si="5"/>
        <v>0</v>
      </c>
      <c r="N122" s="23">
        <v>23.33</v>
      </c>
    </row>
    <row r="123" spans="2:14" ht="57">
      <c r="B123" s="50" t="s">
        <v>234</v>
      </c>
      <c r="C123" s="50" t="s">
        <v>235</v>
      </c>
      <c r="D123" s="51" t="s">
        <v>42</v>
      </c>
      <c r="E123" s="52">
        <v>2</v>
      </c>
      <c r="F123" s="53"/>
      <c r="G123" s="53"/>
      <c r="H123" s="52">
        <f t="shared" si="3"/>
        <v>0</v>
      </c>
      <c r="I123" s="54"/>
      <c r="J123" s="52">
        <f t="shared" si="4"/>
        <v>0</v>
      </c>
      <c r="K123" s="52">
        <f t="shared" si="5"/>
        <v>0</v>
      </c>
      <c r="N123" s="23">
        <v>31.72</v>
      </c>
    </row>
    <row r="124" spans="2:14" ht="28.5">
      <c r="B124" s="50" t="s">
        <v>236</v>
      </c>
      <c r="C124" s="50" t="s">
        <v>237</v>
      </c>
      <c r="D124" s="51" t="s">
        <v>74</v>
      </c>
      <c r="E124" s="52">
        <v>12</v>
      </c>
      <c r="F124" s="53"/>
      <c r="G124" s="53"/>
      <c r="H124" s="52">
        <f t="shared" si="3"/>
        <v>0</v>
      </c>
      <c r="I124" s="54"/>
      <c r="J124" s="52">
        <f t="shared" si="4"/>
        <v>0</v>
      </c>
      <c r="K124" s="52">
        <f t="shared" si="5"/>
        <v>0</v>
      </c>
      <c r="N124" s="23">
        <v>13.3</v>
      </c>
    </row>
    <row r="125" spans="2:14" ht="28.5">
      <c r="B125" s="50" t="s">
        <v>238</v>
      </c>
      <c r="C125" s="50" t="s">
        <v>239</v>
      </c>
      <c r="D125" s="51" t="s">
        <v>74</v>
      </c>
      <c r="E125" s="52">
        <v>6</v>
      </c>
      <c r="F125" s="53"/>
      <c r="G125" s="53"/>
      <c r="H125" s="52">
        <f t="shared" si="3"/>
        <v>0</v>
      </c>
      <c r="I125" s="54"/>
      <c r="J125" s="52">
        <f t="shared" si="4"/>
        <v>0</v>
      </c>
      <c r="K125" s="52">
        <f t="shared" si="5"/>
        <v>0</v>
      </c>
      <c r="N125" s="23">
        <v>23.53</v>
      </c>
    </row>
    <row r="126" spans="2:14" ht="28.5">
      <c r="B126" s="50" t="s">
        <v>240</v>
      </c>
      <c r="C126" s="50" t="s">
        <v>241</v>
      </c>
      <c r="D126" s="51" t="s">
        <v>74</v>
      </c>
      <c r="E126" s="52">
        <v>2</v>
      </c>
      <c r="F126" s="53"/>
      <c r="G126" s="53"/>
      <c r="H126" s="52">
        <f t="shared" si="3"/>
        <v>0</v>
      </c>
      <c r="I126" s="54"/>
      <c r="J126" s="52">
        <f t="shared" si="4"/>
        <v>0</v>
      </c>
      <c r="K126" s="52">
        <f t="shared" si="5"/>
        <v>0</v>
      </c>
      <c r="N126" s="23">
        <v>47.19</v>
      </c>
    </row>
    <row r="127" spans="2:14" ht="28.5">
      <c r="B127" s="50" t="s">
        <v>242</v>
      </c>
      <c r="C127" s="50" t="s">
        <v>243</v>
      </c>
      <c r="D127" s="51" t="s">
        <v>74</v>
      </c>
      <c r="E127" s="52">
        <v>5</v>
      </c>
      <c r="F127" s="53"/>
      <c r="G127" s="53"/>
      <c r="H127" s="52">
        <f t="shared" si="3"/>
        <v>0</v>
      </c>
      <c r="I127" s="54"/>
      <c r="J127" s="52">
        <f t="shared" si="4"/>
        <v>0</v>
      </c>
      <c r="K127" s="52">
        <f t="shared" si="5"/>
        <v>0</v>
      </c>
      <c r="N127" s="23">
        <v>5.02</v>
      </c>
    </row>
    <row r="128" spans="2:14" ht="28.5">
      <c r="B128" s="50" t="s">
        <v>244</v>
      </c>
      <c r="C128" s="50" t="s">
        <v>245</v>
      </c>
      <c r="D128" s="51" t="s">
        <v>74</v>
      </c>
      <c r="E128" s="52">
        <v>3</v>
      </c>
      <c r="F128" s="53"/>
      <c r="G128" s="53"/>
      <c r="H128" s="52">
        <f t="shared" si="3"/>
        <v>0</v>
      </c>
      <c r="I128" s="54"/>
      <c r="J128" s="52">
        <f t="shared" si="4"/>
        <v>0</v>
      </c>
      <c r="K128" s="52">
        <f t="shared" si="5"/>
        <v>0</v>
      </c>
      <c r="N128" s="23">
        <v>23.09</v>
      </c>
    </row>
    <row r="129" spans="2:14" ht="28.5">
      <c r="B129" s="50" t="s">
        <v>246</v>
      </c>
      <c r="C129" s="50" t="s">
        <v>247</v>
      </c>
      <c r="D129" s="51" t="s">
        <v>74</v>
      </c>
      <c r="E129" s="52">
        <v>3</v>
      </c>
      <c r="F129" s="53"/>
      <c r="G129" s="53"/>
      <c r="H129" s="52">
        <f t="shared" si="3"/>
        <v>0</v>
      </c>
      <c r="I129" s="54"/>
      <c r="J129" s="52">
        <f t="shared" si="4"/>
        <v>0</v>
      </c>
      <c r="K129" s="52">
        <f t="shared" si="5"/>
        <v>0</v>
      </c>
      <c r="N129" s="23">
        <v>6.05</v>
      </c>
    </row>
    <row r="130" spans="2:14" ht="28.5">
      <c r="B130" s="50" t="s">
        <v>248</v>
      </c>
      <c r="C130" s="50" t="s">
        <v>249</v>
      </c>
      <c r="D130" s="51" t="s">
        <v>74</v>
      </c>
      <c r="E130" s="52">
        <v>11</v>
      </c>
      <c r="F130" s="53"/>
      <c r="G130" s="53"/>
      <c r="H130" s="52">
        <f t="shared" si="3"/>
        <v>0</v>
      </c>
      <c r="I130" s="54"/>
      <c r="J130" s="52">
        <f t="shared" si="4"/>
        <v>0</v>
      </c>
      <c r="K130" s="52">
        <f t="shared" si="5"/>
        <v>0</v>
      </c>
      <c r="N130" s="23">
        <v>10.75</v>
      </c>
    </row>
    <row r="131" spans="2:14" ht="28.5">
      <c r="B131" s="50" t="s">
        <v>250</v>
      </c>
      <c r="C131" s="50" t="s">
        <v>251</v>
      </c>
      <c r="D131" s="51" t="s">
        <v>74</v>
      </c>
      <c r="E131" s="52">
        <v>12</v>
      </c>
      <c r="F131" s="53"/>
      <c r="G131" s="53"/>
      <c r="H131" s="52">
        <f t="shared" si="3"/>
        <v>0</v>
      </c>
      <c r="I131" s="54"/>
      <c r="J131" s="52">
        <f t="shared" si="4"/>
        <v>0</v>
      </c>
      <c r="K131" s="52">
        <f t="shared" si="5"/>
        <v>0</v>
      </c>
      <c r="N131" s="23">
        <v>18.01</v>
      </c>
    </row>
    <row r="132" spans="2:14" ht="28.5">
      <c r="B132" s="50" t="s">
        <v>252</v>
      </c>
      <c r="C132" s="50" t="s">
        <v>253</v>
      </c>
      <c r="D132" s="51" t="s">
        <v>74</v>
      </c>
      <c r="E132" s="52">
        <v>4</v>
      </c>
      <c r="F132" s="53"/>
      <c r="G132" s="53"/>
      <c r="H132" s="52">
        <f t="shared" si="3"/>
        <v>0</v>
      </c>
      <c r="I132" s="54"/>
      <c r="J132" s="52">
        <f t="shared" si="4"/>
        <v>0</v>
      </c>
      <c r="K132" s="52">
        <f t="shared" si="5"/>
        <v>0</v>
      </c>
      <c r="N132" s="23">
        <v>28.87</v>
      </c>
    </row>
    <row r="133" spans="2:14" ht="28.5">
      <c r="B133" s="50" t="s">
        <v>254</v>
      </c>
      <c r="C133" s="50" t="s">
        <v>255</v>
      </c>
      <c r="D133" s="51" t="s">
        <v>74</v>
      </c>
      <c r="E133" s="52">
        <v>1</v>
      </c>
      <c r="F133" s="53"/>
      <c r="G133" s="53"/>
      <c r="H133" s="52">
        <f t="shared" si="3"/>
        <v>0</v>
      </c>
      <c r="I133" s="54"/>
      <c r="J133" s="52">
        <f t="shared" si="4"/>
        <v>0</v>
      </c>
      <c r="K133" s="52">
        <f t="shared" si="5"/>
        <v>0</v>
      </c>
      <c r="N133" s="23">
        <v>11.08</v>
      </c>
    </row>
    <row r="134" spans="2:14" ht="28.5">
      <c r="B134" s="50" t="s">
        <v>256</v>
      </c>
      <c r="C134" s="50" t="s">
        <v>257</v>
      </c>
      <c r="D134" s="51" t="s">
        <v>74</v>
      </c>
      <c r="E134" s="52">
        <v>4</v>
      </c>
      <c r="F134" s="53"/>
      <c r="G134" s="53"/>
      <c r="H134" s="52">
        <f t="shared" si="3"/>
        <v>0</v>
      </c>
      <c r="I134" s="54"/>
      <c r="J134" s="52">
        <f t="shared" si="4"/>
        <v>0</v>
      </c>
      <c r="K134" s="52">
        <f t="shared" si="5"/>
        <v>0</v>
      </c>
      <c r="N134" s="23">
        <v>14.73</v>
      </c>
    </row>
    <row r="135" spans="2:14" ht="28.5">
      <c r="B135" s="50" t="s">
        <v>258</v>
      </c>
      <c r="C135" s="50" t="s">
        <v>259</v>
      </c>
      <c r="D135" s="51" t="s">
        <v>74</v>
      </c>
      <c r="E135" s="52">
        <v>3</v>
      </c>
      <c r="F135" s="53"/>
      <c r="G135" s="53"/>
      <c r="H135" s="52">
        <f t="shared" si="3"/>
        <v>0</v>
      </c>
      <c r="I135" s="54"/>
      <c r="J135" s="52">
        <f t="shared" si="4"/>
        <v>0</v>
      </c>
      <c r="K135" s="52">
        <f t="shared" si="5"/>
        <v>0</v>
      </c>
      <c r="N135" s="23">
        <v>16.42</v>
      </c>
    </row>
    <row r="136" spans="2:14" ht="28.5">
      <c r="B136" s="50" t="s">
        <v>260</v>
      </c>
      <c r="C136" s="50" t="s">
        <v>261</v>
      </c>
      <c r="D136" s="51" t="s">
        <v>74</v>
      </c>
      <c r="E136" s="52">
        <v>1</v>
      </c>
      <c r="F136" s="53"/>
      <c r="G136" s="53"/>
      <c r="H136" s="52">
        <f t="shared" si="3"/>
        <v>0</v>
      </c>
      <c r="I136" s="54"/>
      <c r="J136" s="52">
        <f t="shared" si="4"/>
        <v>0</v>
      </c>
      <c r="K136" s="52">
        <f t="shared" si="5"/>
        <v>0</v>
      </c>
      <c r="N136" s="23">
        <v>22.31</v>
      </c>
    </row>
    <row r="137" spans="2:14" ht="28.5">
      <c r="B137" s="50" t="s">
        <v>262</v>
      </c>
      <c r="C137" s="50" t="s">
        <v>263</v>
      </c>
      <c r="D137" s="51" t="s">
        <v>74</v>
      </c>
      <c r="E137" s="52">
        <v>16</v>
      </c>
      <c r="F137" s="53"/>
      <c r="G137" s="53"/>
      <c r="H137" s="52">
        <f t="shared" si="3"/>
        <v>0</v>
      </c>
      <c r="I137" s="54"/>
      <c r="J137" s="52">
        <f t="shared" si="4"/>
        <v>0</v>
      </c>
      <c r="K137" s="52">
        <f t="shared" si="5"/>
        <v>0</v>
      </c>
      <c r="N137" s="23">
        <v>48.68</v>
      </c>
    </row>
    <row r="138" spans="2:14" ht="28.5">
      <c r="B138" s="50" t="s">
        <v>264</v>
      </c>
      <c r="C138" s="50" t="s">
        <v>265</v>
      </c>
      <c r="D138" s="51" t="s">
        <v>74</v>
      </c>
      <c r="E138" s="52">
        <v>6</v>
      </c>
      <c r="F138" s="53"/>
      <c r="G138" s="53"/>
      <c r="H138" s="52">
        <f t="shared" si="3"/>
        <v>0</v>
      </c>
      <c r="I138" s="54"/>
      <c r="J138" s="52">
        <f t="shared" si="4"/>
        <v>0</v>
      </c>
      <c r="K138" s="52">
        <f t="shared" si="5"/>
        <v>0</v>
      </c>
      <c r="N138" s="23">
        <v>24.13</v>
      </c>
    </row>
    <row r="139" spans="2:14" ht="28.5">
      <c r="B139" s="50" t="s">
        <v>266</v>
      </c>
      <c r="C139" s="50" t="s">
        <v>267</v>
      </c>
      <c r="D139" s="51" t="s">
        <v>74</v>
      </c>
      <c r="E139" s="52">
        <v>8</v>
      </c>
      <c r="F139" s="53"/>
      <c r="G139" s="53"/>
      <c r="H139" s="52">
        <f t="shared" si="3"/>
        <v>0</v>
      </c>
      <c r="I139" s="54"/>
      <c r="J139" s="52">
        <f t="shared" si="4"/>
        <v>0</v>
      </c>
      <c r="K139" s="52">
        <f t="shared" si="5"/>
        <v>0</v>
      </c>
      <c r="N139" s="23">
        <v>25.64</v>
      </c>
    </row>
    <row r="140" spans="2:14" ht="28.5">
      <c r="B140" s="50" t="s">
        <v>268</v>
      </c>
      <c r="C140" s="50" t="s">
        <v>269</v>
      </c>
      <c r="D140" s="51" t="s">
        <v>74</v>
      </c>
      <c r="E140" s="52">
        <v>8</v>
      </c>
      <c r="F140" s="53"/>
      <c r="G140" s="53"/>
      <c r="H140" s="52">
        <f t="shared" si="3"/>
        <v>0</v>
      </c>
      <c r="I140" s="54"/>
      <c r="J140" s="52">
        <f t="shared" si="4"/>
        <v>0</v>
      </c>
      <c r="K140" s="52">
        <f t="shared" si="5"/>
        <v>0</v>
      </c>
      <c r="N140" s="23">
        <v>53.61</v>
      </c>
    </row>
    <row r="141" spans="2:14" ht="42.75">
      <c r="B141" s="50" t="s">
        <v>270</v>
      </c>
      <c r="C141" s="50" t="s">
        <v>271</v>
      </c>
      <c r="D141" s="51" t="s">
        <v>42</v>
      </c>
      <c r="E141" s="52">
        <v>33</v>
      </c>
      <c r="F141" s="53"/>
      <c r="G141" s="53"/>
      <c r="H141" s="52">
        <f t="shared" si="3"/>
        <v>0</v>
      </c>
      <c r="I141" s="54"/>
      <c r="J141" s="52">
        <f t="shared" si="4"/>
        <v>0</v>
      </c>
      <c r="K141" s="52">
        <f t="shared" si="5"/>
        <v>0</v>
      </c>
      <c r="N141" s="23">
        <v>9.72</v>
      </c>
    </row>
    <row r="142" spans="2:14" ht="42.75">
      <c r="B142" s="50" t="s">
        <v>272</v>
      </c>
      <c r="C142" s="50" t="s">
        <v>273</v>
      </c>
      <c r="D142" s="51" t="s">
        <v>42</v>
      </c>
      <c r="E142" s="52">
        <v>10</v>
      </c>
      <c r="F142" s="53"/>
      <c r="G142" s="53"/>
      <c r="H142" s="52">
        <f t="shared" si="3"/>
        <v>0</v>
      </c>
      <c r="I142" s="54"/>
      <c r="J142" s="52">
        <f t="shared" si="4"/>
        <v>0</v>
      </c>
      <c r="K142" s="52">
        <f t="shared" si="5"/>
        <v>0</v>
      </c>
      <c r="N142" s="23">
        <v>10.95</v>
      </c>
    </row>
    <row r="143" spans="2:14" ht="42.75">
      <c r="B143" s="50" t="s">
        <v>274</v>
      </c>
      <c r="C143" s="50" t="s">
        <v>275</v>
      </c>
      <c r="D143" s="51" t="s">
        <v>42</v>
      </c>
      <c r="E143" s="52">
        <v>34</v>
      </c>
      <c r="F143" s="53"/>
      <c r="G143" s="53"/>
      <c r="H143" s="52">
        <f t="shared" si="3"/>
        <v>0</v>
      </c>
      <c r="I143" s="54"/>
      <c r="J143" s="52">
        <f t="shared" si="4"/>
        <v>0</v>
      </c>
      <c r="K143" s="52">
        <f t="shared" si="5"/>
        <v>0</v>
      </c>
      <c r="N143" s="23">
        <v>7.84</v>
      </c>
    </row>
    <row r="144" spans="2:14" ht="42.75">
      <c r="B144" s="50" t="s">
        <v>276</v>
      </c>
      <c r="C144" s="50" t="s">
        <v>277</v>
      </c>
      <c r="D144" s="51" t="s">
        <v>42</v>
      </c>
      <c r="E144" s="52">
        <v>2</v>
      </c>
      <c r="F144" s="53"/>
      <c r="G144" s="53"/>
      <c r="H144" s="52">
        <f t="shared" si="3"/>
        <v>0</v>
      </c>
      <c r="I144" s="54"/>
      <c r="J144" s="52">
        <f t="shared" si="4"/>
        <v>0</v>
      </c>
      <c r="K144" s="52">
        <f t="shared" si="5"/>
        <v>0</v>
      </c>
      <c r="N144" s="23">
        <v>81.96</v>
      </c>
    </row>
    <row r="145" spans="2:14" ht="57">
      <c r="B145" s="50" t="s">
        <v>278</v>
      </c>
      <c r="C145" s="50" t="s">
        <v>279</v>
      </c>
      <c r="D145" s="51" t="s">
        <v>42</v>
      </c>
      <c r="E145" s="52">
        <v>28</v>
      </c>
      <c r="F145" s="53"/>
      <c r="G145" s="53"/>
      <c r="H145" s="52">
        <f t="shared" si="3"/>
        <v>0</v>
      </c>
      <c r="I145" s="54"/>
      <c r="J145" s="52">
        <f t="shared" si="4"/>
        <v>0</v>
      </c>
      <c r="K145" s="52">
        <f t="shared" si="5"/>
        <v>0</v>
      </c>
      <c r="N145" s="23">
        <v>11.82</v>
      </c>
    </row>
    <row r="146" spans="2:14" ht="57">
      <c r="B146" s="50" t="s">
        <v>280</v>
      </c>
      <c r="C146" s="50" t="s">
        <v>281</v>
      </c>
      <c r="D146" s="51" t="s">
        <v>42</v>
      </c>
      <c r="E146" s="52">
        <v>8</v>
      </c>
      <c r="F146" s="53"/>
      <c r="G146" s="53"/>
      <c r="H146" s="52">
        <f t="shared" si="3"/>
        <v>0</v>
      </c>
      <c r="I146" s="54"/>
      <c r="J146" s="52">
        <f t="shared" si="4"/>
        <v>0</v>
      </c>
      <c r="K146" s="52">
        <f t="shared" si="5"/>
        <v>0</v>
      </c>
      <c r="N146" s="23">
        <v>12.7</v>
      </c>
    </row>
    <row r="147" spans="2:14" ht="71.25">
      <c r="B147" s="50" t="s">
        <v>282</v>
      </c>
      <c r="C147" s="50" t="s">
        <v>283</v>
      </c>
      <c r="D147" s="51" t="s">
        <v>42</v>
      </c>
      <c r="E147" s="52">
        <v>3</v>
      </c>
      <c r="F147" s="53"/>
      <c r="G147" s="53"/>
      <c r="H147" s="52">
        <f t="shared" si="3"/>
        <v>0</v>
      </c>
      <c r="I147" s="54"/>
      <c r="J147" s="52">
        <f t="shared" si="4"/>
        <v>0</v>
      </c>
      <c r="K147" s="52">
        <f t="shared" si="5"/>
        <v>0</v>
      </c>
      <c r="N147" s="23">
        <v>109</v>
      </c>
    </row>
    <row r="148" spans="2:14" ht="71.25">
      <c r="B148" s="50" t="s">
        <v>284</v>
      </c>
      <c r="C148" s="50" t="s">
        <v>285</v>
      </c>
      <c r="D148" s="51" t="s">
        <v>42</v>
      </c>
      <c r="E148" s="52">
        <v>5</v>
      </c>
      <c r="F148" s="53"/>
      <c r="G148" s="53"/>
      <c r="H148" s="52">
        <f t="shared" si="3"/>
        <v>0</v>
      </c>
      <c r="I148" s="54"/>
      <c r="J148" s="52">
        <f t="shared" si="4"/>
        <v>0</v>
      </c>
      <c r="K148" s="52">
        <f t="shared" si="5"/>
        <v>0</v>
      </c>
      <c r="N148" s="23">
        <v>252.91</v>
      </c>
    </row>
    <row r="149" spans="2:14" ht="71.25">
      <c r="B149" s="50" t="s">
        <v>286</v>
      </c>
      <c r="C149" s="50" t="s">
        <v>287</v>
      </c>
      <c r="D149" s="51" t="s">
        <v>42</v>
      </c>
      <c r="E149" s="52">
        <v>1</v>
      </c>
      <c r="F149" s="53"/>
      <c r="G149" s="53"/>
      <c r="H149" s="52">
        <f t="shared" si="3"/>
        <v>0</v>
      </c>
      <c r="I149" s="54"/>
      <c r="J149" s="52">
        <f t="shared" si="4"/>
        <v>0</v>
      </c>
      <c r="K149" s="52">
        <f t="shared" si="5"/>
        <v>0</v>
      </c>
      <c r="N149" s="23">
        <v>586.2</v>
      </c>
    </row>
    <row r="150" spans="2:14" ht="71.25">
      <c r="B150" s="50" t="s">
        <v>288</v>
      </c>
      <c r="C150" s="50" t="s">
        <v>289</v>
      </c>
      <c r="D150" s="51" t="s">
        <v>42</v>
      </c>
      <c r="E150" s="52">
        <v>13</v>
      </c>
      <c r="F150" s="53"/>
      <c r="G150" s="53"/>
      <c r="H150" s="52">
        <f t="shared" si="3"/>
        <v>0</v>
      </c>
      <c r="I150" s="54"/>
      <c r="J150" s="52">
        <f t="shared" si="4"/>
        <v>0</v>
      </c>
      <c r="K150" s="52">
        <f t="shared" si="5"/>
        <v>0</v>
      </c>
      <c r="N150" s="23">
        <v>140.04</v>
      </c>
    </row>
    <row r="151" spans="2:14" ht="42.75">
      <c r="B151" s="50" t="s">
        <v>290</v>
      </c>
      <c r="C151" s="50" t="s">
        <v>291</v>
      </c>
      <c r="D151" s="51" t="s">
        <v>42</v>
      </c>
      <c r="E151" s="52">
        <v>9</v>
      </c>
      <c r="F151" s="53"/>
      <c r="G151" s="53"/>
      <c r="H151" s="52">
        <f t="shared" si="3"/>
        <v>0</v>
      </c>
      <c r="I151" s="54"/>
      <c r="J151" s="52">
        <f t="shared" si="4"/>
        <v>0</v>
      </c>
      <c r="K151" s="52">
        <f t="shared" si="5"/>
        <v>0</v>
      </c>
      <c r="N151" s="23">
        <v>36.34</v>
      </c>
    </row>
    <row r="152" spans="2:14" ht="57">
      <c r="B152" s="50" t="s">
        <v>292</v>
      </c>
      <c r="C152" s="50" t="s">
        <v>293</v>
      </c>
      <c r="D152" s="51" t="s">
        <v>42</v>
      </c>
      <c r="E152" s="52">
        <v>10</v>
      </c>
      <c r="F152" s="53"/>
      <c r="G152" s="53"/>
      <c r="H152" s="52">
        <f t="shared" si="3"/>
        <v>0</v>
      </c>
      <c r="I152" s="54"/>
      <c r="J152" s="52">
        <f t="shared" si="4"/>
        <v>0</v>
      </c>
      <c r="K152" s="52">
        <f t="shared" si="5"/>
        <v>0</v>
      </c>
      <c r="N152" s="23">
        <v>75.44</v>
      </c>
    </row>
    <row r="153" spans="2:14" ht="42.75">
      <c r="B153" s="50" t="s">
        <v>294</v>
      </c>
      <c r="C153" s="50" t="s">
        <v>295</v>
      </c>
      <c r="D153" s="51" t="s">
        <v>42</v>
      </c>
      <c r="E153" s="52">
        <v>24</v>
      </c>
      <c r="F153" s="53"/>
      <c r="G153" s="53"/>
      <c r="H153" s="52">
        <f t="shared" si="3"/>
        <v>0</v>
      </c>
      <c r="I153" s="54"/>
      <c r="J153" s="52">
        <f t="shared" si="4"/>
        <v>0</v>
      </c>
      <c r="K153" s="52">
        <f t="shared" si="5"/>
        <v>0</v>
      </c>
      <c r="N153" s="23">
        <v>16.57</v>
      </c>
    </row>
    <row r="154" spans="2:14" ht="42.75">
      <c r="B154" s="50" t="s">
        <v>296</v>
      </c>
      <c r="C154" s="50" t="s">
        <v>297</v>
      </c>
      <c r="D154" s="51" t="s">
        <v>42</v>
      </c>
      <c r="E154" s="52">
        <v>9</v>
      </c>
      <c r="F154" s="53"/>
      <c r="G154" s="53"/>
      <c r="H154" s="52">
        <f t="shared" si="3"/>
        <v>0</v>
      </c>
      <c r="I154" s="54"/>
      <c r="J154" s="52">
        <f t="shared" si="4"/>
        <v>0</v>
      </c>
      <c r="K154" s="52">
        <f t="shared" si="5"/>
        <v>0</v>
      </c>
      <c r="N154" s="23">
        <v>10.82</v>
      </c>
    </row>
    <row r="155" spans="2:14" ht="42.75">
      <c r="B155" s="50" t="s">
        <v>298</v>
      </c>
      <c r="C155" s="50" t="s">
        <v>299</v>
      </c>
      <c r="D155" s="51" t="s">
        <v>42</v>
      </c>
      <c r="E155" s="52">
        <v>1</v>
      </c>
      <c r="F155" s="53"/>
      <c r="G155" s="53"/>
      <c r="H155" s="52">
        <f t="shared" si="3"/>
        <v>0</v>
      </c>
      <c r="I155" s="54"/>
      <c r="J155" s="52">
        <f t="shared" si="4"/>
        <v>0</v>
      </c>
      <c r="K155" s="52">
        <f t="shared" si="5"/>
        <v>0</v>
      </c>
      <c r="N155" s="23">
        <v>14.36</v>
      </c>
    </row>
    <row r="156" spans="2:14" ht="42.75">
      <c r="B156" s="50" t="s">
        <v>300</v>
      </c>
      <c r="C156" s="50" t="s">
        <v>301</v>
      </c>
      <c r="D156" s="51" t="s">
        <v>42</v>
      </c>
      <c r="E156" s="52">
        <v>29</v>
      </c>
      <c r="F156" s="53"/>
      <c r="G156" s="53"/>
      <c r="H156" s="52">
        <f t="shared" si="3"/>
        <v>0</v>
      </c>
      <c r="I156" s="54"/>
      <c r="J156" s="52">
        <f t="shared" si="4"/>
        <v>0</v>
      </c>
      <c r="K156" s="52">
        <f t="shared" si="5"/>
        <v>0</v>
      </c>
      <c r="N156" s="23">
        <v>32.37</v>
      </c>
    </row>
    <row r="157" spans="2:14" ht="42.75">
      <c r="B157" s="50" t="s">
        <v>302</v>
      </c>
      <c r="C157" s="50" t="s">
        <v>303</v>
      </c>
      <c r="D157" s="51" t="s">
        <v>42</v>
      </c>
      <c r="E157" s="52">
        <v>2</v>
      </c>
      <c r="F157" s="53"/>
      <c r="G157" s="53"/>
      <c r="H157" s="52">
        <f t="shared" si="3"/>
        <v>0</v>
      </c>
      <c r="I157" s="54"/>
      <c r="J157" s="52">
        <f t="shared" si="4"/>
        <v>0</v>
      </c>
      <c r="K157" s="52">
        <f t="shared" si="5"/>
        <v>0</v>
      </c>
      <c r="N157" s="23">
        <v>81.38</v>
      </c>
    </row>
    <row r="158" spans="2:14" ht="42.75">
      <c r="B158" s="50" t="s">
        <v>304</v>
      </c>
      <c r="C158" s="50" t="s">
        <v>305</v>
      </c>
      <c r="D158" s="51" t="s">
        <v>42</v>
      </c>
      <c r="E158" s="52">
        <v>4</v>
      </c>
      <c r="F158" s="53"/>
      <c r="G158" s="53"/>
      <c r="H158" s="52">
        <f t="shared" si="3"/>
        <v>0</v>
      </c>
      <c r="I158" s="54"/>
      <c r="J158" s="52">
        <f t="shared" si="4"/>
        <v>0</v>
      </c>
      <c r="K158" s="52">
        <f t="shared" si="5"/>
        <v>0</v>
      </c>
      <c r="N158" s="23">
        <v>56.3</v>
      </c>
    </row>
    <row r="159" spans="2:14" ht="28.5">
      <c r="B159" s="50" t="s">
        <v>306</v>
      </c>
      <c r="C159" s="50" t="s">
        <v>307</v>
      </c>
      <c r="D159" s="51" t="s">
        <v>74</v>
      </c>
      <c r="E159" s="52">
        <v>6</v>
      </c>
      <c r="F159" s="53"/>
      <c r="G159" s="53"/>
      <c r="H159" s="52">
        <f t="shared" si="3"/>
        <v>0</v>
      </c>
      <c r="I159" s="54"/>
      <c r="J159" s="52">
        <f t="shared" si="4"/>
        <v>0</v>
      </c>
      <c r="K159" s="52">
        <f t="shared" si="5"/>
        <v>0</v>
      </c>
      <c r="N159" s="23">
        <v>11.65</v>
      </c>
    </row>
    <row r="160" spans="2:14" ht="57">
      <c r="B160" s="50" t="s">
        <v>308</v>
      </c>
      <c r="C160" s="50" t="s">
        <v>309</v>
      </c>
      <c r="D160" s="51" t="s">
        <v>42</v>
      </c>
      <c r="E160" s="52">
        <v>26</v>
      </c>
      <c r="F160" s="53"/>
      <c r="G160" s="53"/>
      <c r="H160" s="52">
        <f t="shared" si="3"/>
        <v>0</v>
      </c>
      <c r="I160" s="54"/>
      <c r="J160" s="52">
        <f t="shared" si="4"/>
        <v>0</v>
      </c>
      <c r="K160" s="52">
        <f t="shared" si="5"/>
        <v>0</v>
      </c>
      <c r="N160" s="23">
        <v>17.37</v>
      </c>
    </row>
    <row r="161" spans="2:14" ht="28.5">
      <c r="B161" s="50" t="s">
        <v>310</v>
      </c>
      <c r="C161" s="50" t="s">
        <v>311</v>
      </c>
      <c r="D161" s="51" t="s">
        <v>74</v>
      </c>
      <c r="E161" s="52">
        <v>17</v>
      </c>
      <c r="F161" s="53"/>
      <c r="G161" s="53"/>
      <c r="H161" s="52">
        <f t="shared" si="3"/>
        <v>0</v>
      </c>
      <c r="I161" s="54"/>
      <c r="J161" s="52">
        <f t="shared" si="4"/>
        <v>0</v>
      </c>
      <c r="K161" s="52">
        <f t="shared" si="5"/>
        <v>0</v>
      </c>
      <c r="N161" s="23">
        <v>29.07</v>
      </c>
    </row>
    <row r="162" spans="2:14" ht="42.75">
      <c r="B162" s="50" t="s">
        <v>312</v>
      </c>
      <c r="C162" s="50" t="s">
        <v>313</v>
      </c>
      <c r="D162" s="51" t="s">
        <v>42</v>
      </c>
      <c r="E162" s="52">
        <v>42</v>
      </c>
      <c r="F162" s="53"/>
      <c r="G162" s="53"/>
      <c r="H162" s="52">
        <f t="shared" si="3"/>
        <v>0</v>
      </c>
      <c r="I162" s="54"/>
      <c r="J162" s="52">
        <f t="shared" si="4"/>
        <v>0</v>
      </c>
      <c r="K162" s="52">
        <f t="shared" si="5"/>
        <v>0</v>
      </c>
      <c r="N162" s="23">
        <v>234.64</v>
      </c>
    </row>
    <row r="163" spans="2:14" ht="15">
      <c r="B163" s="45" t="s">
        <v>314</v>
      </c>
      <c r="C163" s="60" t="s">
        <v>315</v>
      </c>
      <c r="D163" s="46"/>
      <c r="E163" s="47"/>
      <c r="F163" s="47"/>
      <c r="G163" s="47"/>
      <c r="H163" s="47">
        <f t="shared" si="3"/>
      </c>
      <c r="I163" s="48"/>
      <c r="J163" s="47">
        <f t="shared" si="4"/>
      </c>
      <c r="K163" s="49">
        <f t="shared" si="5"/>
      </c>
      <c r="N163" s="23"/>
    </row>
    <row r="164" spans="2:14" ht="42.75">
      <c r="B164" s="50" t="s">
        <v>316</v>
      </c>
      <c r="C164" s="50" t="s">
        <v>209</v>
      </c>
      <c r="D164" s="51" t="s">
        <v>60</v>
      </c>
      <c r="E164" s="52">
        <v>90.97</v>
      </c>
      <c r="F164" s="53"/>
      <c r="G164" s="53"/>
      <c r="H164" s="52">
        <f t="shared" si="3"/>
        <v>0</v>
      </c>
      <c r="I164" s="54"/>
      <c r="J164" s="52">
        <f t="shared" si="4"/>
        <v>0</v>
      </c>
      <c r="K164" s="52">
        <f t="shared" si="5"/>
        <v>0</v>
      </c>
      <c r="N164" s="23">
        <v>19.68</v>
      </c>
    </row>
    <row r="165" spans="2:14" ht="71.25">
      <c r="B165" s="50" t="s">
        <v>317</v>
      </c>
      <c r="C165" s="50" t="s">
        <v>318</v>
      </c>
      <c r="D165" s="51" t="s">
        <v>42</v>
      </c>
      <c r="E165" s="52">
        <v>31</v>
      </c>
      <c r="F165" s="53"/>
      <c r="G165" s="53"/>
      <c r="H165" s="52">
        <f aca="true" t="shared" si="6" ref="H165:H228">IF(E165&lt;&gt;"",TRUNC(F165,2)+TRUNC(G165,2),"")</f>
        <v>0</v>
      </c>
      <c r="I165" s="54"/>
      <c r="J165" s="52">
        <f aca="true" t="shared" si="7" ref="J165:J228">IF(E165&lt;&gt;"",TRUNC(H165*(1+TRUNC(I165,4)),2),"")</f>
        <v>0</v>
      </c>
      <c r="K165" s="52">
        <f aca="true" t="shared" si="8" ref="K165:K228">IF(E165&lt;&gt;"",TRUNC(TRUNC(J165,2)*TRUNC(E165,2),2),"")</f>
        <v>0</v>
      </c>
      <c r="N165" s="23">
        <v>13.05</v>
      </c>
    </row>
    <row r="166" spans="2:14" ht="42.75">
      <c r="B166" s="50" t="s">
        <v>319</v>
      </c>
      <c r="C166" s="50" t="s">
        <v>320</v>
      </c>
      <c r="D166" s="51" t="s">
        <v>42</v>
      </c>
      <c r="E166" s="52">
        <v>27</v>
      </c>
      <c r="F166" s="53"/>
      <c r="G166" s="53"/>
      <c r="H166" s="52">
        <f t="shared" si="6"/>
        <v>0</v>
      </c>
      <c r="I166" s="54"/>
      <c r="J166" s="52">
        <f t="shared" si="7"/>
        <v>0</v>
      </c>
      <c r="K166" s="52">
        <f t="shared" si="8"/>
        <v>0</v>
      </c>
      <c r="N166" s="23">
        <v>7.14</v>
      </c>
    </row>
    <row r="167" spans="2:14" ht="42.75">
      <c r="B167" s="50" t="s">
        <v>321</v>
      </c>
      <c r="C167" s="50" t="s">
        <v>297</v>
      </c>
      <c r="D167" s="51" t="s">
        <v>42</v>
      </c>
      <c r="E167" s="52">
        <v>3</v>
      </c>
      <c r="F167" s="53"/>
      <c r="G167" s="53"/>
      <c r="H167" s="52">
        <f t="shared" si="6"/>
        <v>0</v>
      </c>
      <c r="I167" s="54"/>
      <c r="J167" s="52">
        <f t="shared" si="7"/>
        <v>0</v>
      </c>
      <c r="K167" s="52">
        <f t="shared" si="8"/>
        <v>0</v>
      </c>
      <c r="N167" s="23">
        <v>10.82</v>
      </c>
    </row>
    <row r="168" spans="2:14" ht="15">
      <c r="B168" s="45" t="s">
        <v>322</v>
      </c>
      <c r="C168" s="60" t="s">
        <v>323</v>
      </c>
      <c r="D168" s="46"/>
      <c r="E168" s="47"/>
      <c r="F168" s="47"/>
      <c r="G168" s="47"/>
      <c r="H168" s="47">
        <f t="shared" si="6"/>
      </c>
      <c r="I168" s="48"/>
      <c r="J168" s="47">
        <f t="shared" si="7"/>
      </c>
      <c r="K168" s="49">
        <f t="shared" si="8"/>
      </c>
      <c r="N168" s="23"/>
    </row>
    <row r="169" spans="2:14" ht="28.5">
      <c r="B169" s="50" t="s">
        <v>324</v>
      </c>
      <c r="C169" s="50" t="s">
        <v>325</v>
      </c>
      <c r="D169" s="51" t="s">
        <v>74</v>
      </c>
      <c r="E169" s="52">
        <v>1</v>
      </c>
      <c r="F169" s="53"/>
      <c r="G169" s="53"/>
      <c r="H169" s="52">
        <f t="shared" si="6"/>
        <v>0</v>
      </c>
      <c r="I169" s="54"/>
      <c r="J169" s="52">
        <f t="shared" si="7"/>
        <v>0</v>
      </c>
      <c r="K169" s="52">
        <f t="shared" si="8"/>
        <v>0</v>
      </c>
      <c r="N169" s="23">
        <v>4491.23</v>
      </c>
    </row>
    <row r="170" spans="2:14" ht="28.5">
      <c r="B170" s="50" t="s">
        <v>326</v>
      </c>
      <c r="C170" s="50" t="s">
        <v>327</v>
      </c>
      <c r="D170" s="51" t="s">
        <v>74</v>
      </c>
      <c r="E170" s="52">
        <v>2</v>
      </c>
      <c r="F170" s="53"/>
      <c r="G170" s="53"/>
      <c r="H170" s="52">
        <f t="shared" si="6"/>
        <v>0</v>
      </c>
      <c r="I170" s="54"/>
      <c r="J170" s="52">
        <f t="shared" si="7"/>
        <v>0</v>
      </c>
      <c r="K170" s="52">
        <f t="shared" si="8"/>
        <v>0</v>
      </c>
      <c r="N170" s="23">
        <v>1111.85</v>
      </c>
    </row>
    <row r="171" spans="2:14" ht="14.25">
      <c r="B171" s="50" t="s">
        <v>328</v>
      </c>
      <c r="C171" s="50" t="s">
        <v>329</v>
      </c>
      <c r="D171" s="51" t="s">
        <v>42</v>
      </c>
      <c r="E171" s="52">
        <v>1</v>
      </c>
      <c r="F171" s="53"/>
      <c r="G171" s="53"/>
      <c r="H171" s="52">
        <f t="shared" si="6"/>
        <v>0</v>
      </c>
      <c r="I171" s="54"/>
      <c r="J171" s="52">
        <f t="shared" si="7"/>
        <v>0</v>
      </c>
      <c r="K171" s="52">
        <f t="shared" si="8"/>
        <v>0</v>
      </c>
      <c r="N171" s="23">
        <v>1207.64</v>
      </c>
    </row>
    <row r="172" spans="2:14" ht="42.75">
      <c r="B172" s="50" t="s">
        <v>330</v>
      </c>
      <c r="C172" s="50" t="s">
        <v>331</v>
      </c>
      <c r="D172" s="51" t="s">
        <v>61</v>
      </c>
      <c r="E172" s="52">
        <v>8.04</v>
      </c>
      <c r="F172" s="53"/>
      <c r="G172" s="53"/>
      <c r="H172" s="52">
        <f t="shared" si="6"/>
        <v>0</v>
      </c>
      <c r="I172" s="54"/>
      <c r="J172" s="52">
        <f t="shared" si="7"/>
        <v>0</v>
      </c>
      <c r="K172" s="52">
        <f t="shared" si="8"/>
        <v>0</v>
      </c>
      <c r="N172" s="23">
        <v>433.18</v>
      </c>
    </row>
    <row r="173" spans="2:14" ht="57">
      <c r="B173" s="50" t="s">
        <v>332</v>
      </c>
      <c r="C173" s="50" t="s">
        <v>333</v>
      </c>
      <c r="D173" s="51" t="s">
        <v>111</v>
      </c>
      <c r="E173" s="52">
        <v>68</v>
      </c>
      <c r="F173" s="53"/>
      <c r="G173" s="53"/>
      <c r="H173" s="52">
        <f t="shared" si="6"/>
        <v>0</v>
      </c>
      <c r="I173" s="54"/>
      <c r="J173" s="52">
        <f t="shared" si="7"/>
        <v>0</v>
      </c>
      <c r="K173" s="52">
        <f t="shared" si="8"/>
        <v>0</v>
      </c>
      <c r="N173" s="23">
        <v>11.07</v>
      </c>
    </row>
    <row r="174" spans="2:14" ht="57">
      <c r="B174" s="50" t="s">
        <v>334</v>
      </c>
      <c r="C174" s="50" t="s">
        <v>135</v>
      </c>
      <c r="D174" s="51" t="s">
        <v>36</v>
      </c>
      <c r="E174" s="52">
        <v>31</v>
      </c>
      <c r="F174" s="53"/>
      <c r="G174" s="53"/>
      <c r="H174" s="52">
        <f t="shared" si="6"/>
        <v>0</v>
      </c>
      <c r="I174" s="54"/>
      <c r="J174" s="52">
        <f t="shared" si="7"/>
        <v>0</v>
      </c>
      <c r="K174" s="52">
        <f t="shared" si="8"/>
        <v>0</v>
      </c>
      <c r="N174" s="23">
        <v>75.96</v>
      </c>
    </row>
    <row r="175" spans="2:14" ht="85.5">
      <c r="B175" s="50" t="s">
        <v>335</v>
      </c>
      <c r="C175" s="50" t="s">
        <v>336</v>
      </c>
      <c r="D175" s="51" t="s">
        <v>61</v>
      </c>
      <c r="E175" s="52">
        <v>77.01</v>
      </c>
      <c r="F175" s="53"/>
      <c r="G175" s="53"/>
      <c r="H175" s="52">
        <f t="shared" si="6"/>
        <v>0</v>
      </c>
      <c r="I175" s="54"/>
      <c r="J175" s="52">
        <f t="shared" si="7"/>
        <v>0</v>
      </c>
      <c r="K175" s="52">
        <f t="shared" si="8"/>
        <v>0</v>
      </c>
      <c r="N175" s="23">
        <v>6.85</v>
      </c>
    </row>
    <row r="176" spans="2:14" ht="99.75">
      <c r="B176" s="50" t="s">
        <v>337</v>
      </c>
      <c r="C176" s="50" t="s">
        <v>132</v>
      </c>
      <c r="D176" s="51" t="s">
        <v>61</v>
      </c>
      <c r="E176" s="52">
        <v>36.93</v>
      </c>
      <c r="F176" s="53"/>
      <c r="G176" s="53"/>
      <c r="H176" s="52">
        <f t="shared" si="6"/>
        <v>0</v>
      </c>
      <c r="I176" s="54"/>
      <c r="J176" s="52">
        <f t="shared" si="7"/>
        <v>0</v>
      </c>
      <c r="K176" s="52">
        <f t="shared" si="8"/>
        <v>0</v>
      </c>
      <c r="N176" s="23">
        <v>7.1</v>
      </c>
    </row>
    <row r="177" spans="2:14" ht="42.75">
      <c r="B177" s="50" t="s">
        <v>338</v>
      </c>
      <c r="C177" s="50" t="s">
        <v>209</v>
      </c>
      <c r="D177" s="51" t="s">
        <v>60</v>
      </c>
      <c r="E177" s="52">
        <v>317.96</v>
      </c>
      <c r="F177" s="53"/>
      <c r="G177" s="53"/>
      <c r="H177" s="52">
        <f t="shared" si="6"/>
        <v>0</v>
      </c>
      <c r="I177" s="54"/>
      <c r="J177" s="52">
        <f t="shared" si="7"/>
        <v>0</v>
      </c>
      <c r="K177" s="52">
        <f t="shared" si="8"/>
        <v>0</v>
      </c>
      <c r="N177" s="23">
        <v>19.68</v>
      </c>
    </row>
    <row r="178" spans="2:14" ht="42.75">
      <c r="B178" s="50" t="s">
        <v>339</v>
      </c>
      <c r="C178" s="50" t="s">
        <v>275</v>
      </c>
      <c r="D178" s="51" t="s">
        <v>42</v>
      </c>
      <c r="E178" s="52">
        <v>41</v>
      </c>
      <c r="F178" s="53"/>
      <c r="G178" s="53"/>
      <c r="H178" s="52">
        <f t="shared" si="6"/>
        <v>0</v>
      </c>
      <c r="I178" s="54"/>
      <c r="J178" s="52">
        <f t="shared" si="7"/>
        <v>0</v>
      </c>
      <c r="K178" s="52">
        <f t="shared" si="8"/>
        <v>0</v>
      </c>
      <c r="N178" s="23">
        <v>7.84</v>
      </c>
    </row>
    <row r="179" spans="2:14" ht="57">
      <c r="B179" s="50" t="s">
        <v>340</v>
      </c>
      <c r="C179" s="50" t="s">
        <v>279</v>
      </c>
      <c r="D179" s="51" t="s">
        <v>42</v>
      </c>
      <c r="E179" s="52">
        <v>19</v>
      </c>
      <c r="F179" s="53"/>
      <c r="G179" s="53"/>
      <c r="H179" s="52">
        <f t="shared" si="6"/>
        <v>0</v>
      </c>
      <c r="I179" s="54"/>
      <c r="J179" s="52">
        <f t="shared" si="7"/>
        <v>0</v>
      </c>
      <c r="K179" s="52">
        <f t="shared" si="8"/>
        <v>0</v>
      </c>
      <c r="N179" s="23">
        <v>11.82</v>
      </c>
    </row>
    <row r="180" spans="2:14" ht="42.75">
      <c r="B180" s="50" t="s">
        <v>341</v>
      </c>
      <c r="C180" s="50" t="s">
        <v>291</v>
      </c>
      <c r="D180" s="51" t="s">
        <v>42</v>
      </c>
      <c r="E180" s="52">
        <v>2</v>
      </c>
      <c r="F180" s="53"/>
      <c r="G180" s="53"/>
      <c r="H180" s="52">
        <f t="shared" si="6"/>
        <v>0</v>
      </c>
      <c r="I180" s="54"/>
      <c r="J180" s="52">
        <f t="shared" si="7"/>
        <v>0</v>
      </c>
      <c r="K180" s="52">
        <f t="shared" si="8"/>
        <v>0</v>
      </c>
      <c r="N180" s="23">
        <v>36.34</v>
      </c>
    </row>
    <row r="181" spans="2:14" ht="28.5">
      <c r="B181" s="50" t="s">
        <v>342</v>
      </c>
      <c r="C181" s="50" t="s">
        <v>343</v>
      </c>
      <c r="D181" s="51" t="s">
        <v>42</v>
      </c>
      <c r="E181" s="52">
        <v>2</v>
      </c>
      <c r="F181" s="53"/>
      <c r="G181" s="53"/>
      <c r="H181" s="52">
        <f t="shared" si="6"/>
        <v>0</v>
      </c>
      <c r="I181" s="54"/>
      <c r="J181" s="52">
        <f t="shared" si="7"/>
        <v>0</v>
      </c>
      <c r="K181" s="52">
        <f t="shared" si="8"/>
        <v>0</v>
      </c>
      <c r="N181" s="23">
        <v>104.49</v>
      </c>
    </row>
    <row r="182" spans="2:14" ht="14.25">
      <c r="B182" s="50" t="s">
        <v>344</v>
      </c>
      <c r="C182" s="50" t="s">
        <v>345</v>
      </c>
      <c r="D182" s="51" t="s">
        <v>74</v>
      </c>
      <c r="E182" s="52">
        <v>1</v>
      </c>
      <c r="F182" s="53"/>
      <c r="G182" s="53"/>
      <c r="H182" s="52">
        <f t="shared" si="6"/>
        <v>0</v>
      </c>
      <c r="I182" s="54"/>
      <c r="J182" s="52">
        <f t="shared" si="7"/>
        <v>0</v>
      </c>
      <c r="K182" s="52">
        <f t="shared" si="8"/>
        <v>0</v>
      </c>
      <c r="N182" s="23">
        <v>10671.24</v>
      </c>
    </row>
    <row r="183" spans="2:14" ht="14.25">
      <c r="B183" s="50" t="s">
        <v>346</v>
      </c>
      <c r="C183" s="50" t="s">
        <v>347</v>
      </c>
      <c r="D183" s="51" t="s">
        <v>74</v>
      </c>
      <c r="E183" s="52">
        <v>1</v>
      </c>
      <c r="F183" s="53"/>
      <c r="G183" s="53"/>
      <c r="H183" s="52">
        <f t="shared" si="6"/>
        <v>0</v>
      </c>
      <c r="I183" s="54"/>
      <c r="J183" s="52">
        <f t="shared" si="7"/>
        <v>0</v>
      </c>
      <c r="K183" s="52">
        <f t="shared" si="8"/>
        <v>0</v>
      </c>
      <c r="N183" s="23">
        <v>1654.18</v>
      </c>
    </row>
    <row r="184" spans="2:14" ht="14.25">
      <c r="B184" s="50" t="s">
        <v>348</v>
      </c>
      <c r="C184" s="50" t="s">
        <v>349</v>
      </c>
      <c r="D184" s="51" t="s">
        <v>74</v>
      </c>
      <c r="E184" s="52">
        <v>1</v>
      </c>
      <c r="F184" s="53"/>
      <c r="G184" s="53"/>
      <c r="H184" s="52">
        <f t="shared" si="6"/>
        <v>0</v>
      </c>
      <c r="I184" s="54"/>
      <c r="J184" s="52">
        <f t="shared" si="7"/>
        <v>0</v>
      </c>
      <c r="K184" s="52">
        <f t="shared" si="8"/>
        <v>0</v>
      </c>
      <c r="N184" s="23">
        <v>1202.04</v>
      </c>
    </row>
    <row r="185" spans="2:14" ht="14.25">
      <c r="B185" s="50" t="s">
        <v>350</v>
      </c>
      <c r="C185" s="50" t="s">
        <v>351</v>
      </c>
      <c r="D185" s="51" t="s">
        <v>74</v>
      </c>
      <c r="E185" s="52">
        <v>1</v>
      </c>
      <c r="F185" s="53"/>
      <c r="G185" s="53"/>
      <c r="H185" s="52">
        <f t="shared" si="6"/>
        <v>0</v>
      </c>
      <c r="I185" s="54"/>
      <c r="J185" s="52">
        <f t="shared" si="7"/>
        <v>0</v>
      </c>
      <c r="K185" s="52">
        <f t="shared" si="8"/>
        <v>0</v>
      </c>
      <c r="N185" s="23">
        <v>1945.61</v>
      </c>
    </row>
    <row r="186" spans="2:14" ht="42.75">
      <c r="B186" s="50" t="s">
        <v>352</v>
      </c>
      <c r="C186" s="50" t="s">
        <v>353</v>
      </c>
      <c r="D186" s="51" t="s">
        <v>354</v>
      </c>
      <c r="E186" s="52">
        <v>338.54</v>
      </c>
      <c r="F186" s="53"/>
      <c r="G186" s="53"/>
      <c r="H186" s="52">
        <f t="shared" si="6"/>
        <v>0</v>
      </c>
      <c r="I186" s="54"/>
      <c r="J186" s="52">
        <f t="shared" si="7"/>
        <v>0</v>
      </c>
      <c r="K186" s="52">
        <f t="shared" si="8"/>
        <v>0</v>
      </c>
      <c r="N186" s="23">
        <v>18.03</v>
      </c>
    </row>
    <row r="187" spans="2:14" ht="15">
      <c r="B187" s="45" t="s">
        <v>355</v>
      </c>
      <c r="C187" s="60" t="s">
        <v>356</v>
      </c>
      <c r="D187" s="46"/>
      <c r="E187" s="47"/>
      <c r="F187" s="47"/>
      <c r="G187" s="47"/>
      <c r="H187" s="47">
        <f t="shared" si="6"/>
      </c>
      <c r="I187" s="48"/>
      <c r="J187" s="47">
        <f t="shared" si="7"/>
      </c>
      <c r="K187" s="49">
        <f t="shared" si="8"/>
      </c>
      <c r="N187" s="23"/>
    </row>
    <row r="188" spans="2:14" ht="42.75">
      <c r="B188" s="50" t="s">
        <v>357</v>
      </c>
      <c r="C188" s="50" t="s">
        <v>358</v>
      </c>
      <c r="D188" s="51" t="s">
        <v>42</v>
      </c>
      <c r="E188" s="52">
        <v>2</v>
      </c>
      <c r="F188" s="53"/>
      <c r="G188" s="53"/>
      <c r="H188" s="52">
        <f t="shared" si="6"/>
        <v>0</v>
      </c>
      <c r="I188" s="54"/>
      <c r="J188" s="52">
        <f t="shared" si="7"/>
        <v>0</v>
      </c>
      <c r="K188" s="52">
        <f t="shared" si="8"/>
        <v>0</v>
      </c>
      <c r="N188" s="23">
        <v>142.53</v>
      </c>
    </row>
    <row r="189" spans="2:14" ht="42.75">
      <c r="B189" s="50" t="s">
        <v>359</v>
      </c>
      <c r="C189" s="50" t="s">
        <v>130</v>
      </c>
      <c r="D189" s="51" t="s">
        <v>61</v>
      </c>
      <c r="E189" s="52">
        <v>43.66</v>
      </c>
      <c r="F189" s="53"/>
      <c r="G189" s="53"/>
      <c r="H189" s="52">
        <f t="shared" si="6"/>
        <v>0</v>
      </c>
      <c r="I189" s="54"/>
      <c r="J189" s="52">
        <f t="shared" si="7"/>
        <v>0</v>
      </c>
      <c r="K189" s="52">
        <f t="shared" si="8"/>
        <v>0</v>
      </c>
      <c r="N189" s="23">
        <v>5.2</v>
      </c>
    </row>
    <row r="190" spans="2:14" ht="99.75">
      <c r="B190" s="50" t="s">
        <v>360</v>
      </c>
      <c r="C190" s="50" t="s">
        <v>361</v>
      </c>
      <c r="D190" s="51" t="s">
        <v>61</v>
      </c>
      <c r="E190" s="52">
        <v>34.48</v>
      </c>
      <c r="F190" s="53"/>
      <c r="G190" s="53"/>
      <c r="H190" s="52">
        <f t="shared" si="6"/>
        <v>0</v>
      </c>
      <c r="I190" s="54"/>
      <c r="J190" s="52">
        <f t="shared" si="7"/>
        <v>0</v>
      </c>
      <c r="K190" s="52">
        <f t="shared" si="8"/>
        <v>0</v>
      </c>
      <c r="N190" s="23">
        <v>8.26</v>
      </c>
    </row>
    <row r="191" spans="2:14" ht="42.75">
      <c r="B191" s="50" t="s">
        <v>362</v>
      </c>
      <c r="C191" s="50" t="s">
        <v>363</v>
      </c>
      <c r="D191" s="51" t="s">
        <v>60</v>
      </c>
      <c r="E191" s="52">
        <v>9</v>
      </c>
      <c r="F191" s="53"/>
      <c r="G191" s="53"/>
      <c r="H191" s="52">
        <f t="shared" si="6"/>
        <v>0</v>
      </c>
      <c r="I191" s="54"/>
      <c r="J191" s="52">
        <f t="shared" si="7"/>
        <v>0</v>
      </c>
      <c r="K191" s="52">
        <f t="shared" si="8"/>
        <v>0</v>
      </c>
      <c r="N191" s="23">
        <v>289.73</v>
      </c>
    </row>
    <row r="192" spans="2:14" ht="57">
      <c r="B192" s="50" t="s">
        <v>364</v>
      </c>
      <c r="C192" s="50" t="s">
        <v>365</v>
      </c>
      <c r="D192" s="51" t="s">
        <v>60</v>
      </c>
      <c r="E192" s="52">
        <v>375.53</v>
      </c>
      <c r="F192" s="53"/>
      <c r="G192" s="53"/>
      <c r="H192" s="52">
        <f t="shared" si="6"/>
        <v>0</v>
      </c>
      <c r="I192" s="54"/>
      <c r="J192" s="52">
        <f t="shared" si="7"/>
        <v>0</v>
      </c>
      <c r="K192" s="52">
        <f t="shared" si="8"/>
        <v>0</v>
      </c>
      <c r="N192" s="23">
        <v>46.68</v>
      </c>
    </row>
    <row r="193" spans="2:14" ht="57">
      <c r="B193" s="50" t="s">
        <v>366</v>
      </c>
      <c r="C193" s="50" t="s">
        <v>367</v>
      </c>
      <c r="D193" s="51" t="s">
        <v>60</v>
      </c>
      <c r="E193" s="52">
        <v>169.67</v>
      </c>
      <c r="F193" s="53"/>
      <c r="G193" s="53"/>
      <c r="H193" s="52">
        <f t="shared" si="6"/>
        <v>0</v>
      </c>
      <c r="I193" s="54"/>
      <c r="J193" s="52">
        <f t="shared" si="7"/>
        <v>0</v>
      </c>
      <c r="K193" s="52">
        <f t="shared" si="8"/>
        <v>0</v>
      </c>
      <c r="N193" s="23">
        <v>8.97</v>
      </c>
    </row>
    <row r="194" spans="2:14" ht="57">
      <c r="B194" s="50" t="s">
        <v>368</v>
      </c>
      <c r="C194" s="50" t="s">
        <v>369</v>
      </c>
      <c r="D194" s="51" t="s">
        <v>60</v>
      </c>
      <c r="E194" s="52">
        <v>98.85</v>
      </c>
      <c r="F194" s="53"/>
      <c r="G194" s="53"/>
      <c r="H194" s="52">
        <f t="shared" si="6"/>
        <v>0</v>
      </c>
      <c r="I194" s="54"/>
      <c r="J194" s="52">
        <f t="shared" si="7"/>
        <v>0</v>
      </c>
      <c r="K194" s="52">
        <f t="shared" si="8"/>
        <v>0</v>
      </c>
      <c r="N194" s="23">
        <v>16.61</v>
      </c>
    </row>
    <row r="195" spans="2:14" ht="57">
      <c r="B195" s="50" t="s">
        <v>370</v>
      </c>
      <c r="C195" s="50" t="s">
        <v>371</v>
      </c>
      <c r="D195" s="51" t="s">
        <v>60</v>
      </c>
      <c r="E195" s="52">
        <v>195.52</v>
      </c>
      <c r="F195" s="53"/>
      <c r="G195" s="53"/>
      <c r="H195" s="52">
        <f t="shared" si="6"/>
        <v>0</v>
      </c>
      <c r="I195" s="54"/>
      <c r="J195" s="52">
        <f t="shared" si="7"/>
        <v>0</v>
      </c>
      <c r="K195" s="52">
        <f t="shared" si="8"/>
        <v>0</v>
      </c>
      <c r="N195" s="23">
        <v>41.62</v>
      </c>
    </row>
    <row r="196" spans="2:14" ht="28.5">
      <c r="B196" s="50" t="s">
        <v>372</v>
      </c>
      <c r="C196" s="50" t="s">
        <v>373</v>
      </c>
      <c r="D196" s="51" t="s">
        <v>74</v>
      </c>
      <c r="E196" s="52">
        <v>20</v>
      </c>
      <c r="F196" s="53"/>
      <c r="G196" s="53"/>
      <c r="H196" s="52">
        <f t="shared" si="6"/>
        <v>0</v>
      </c>
      <c r="I196" s="54"/>
      <c r="J196" s="52">
        <f t="shared" si="7"/>
        <v>0</v>
      </c>
      <c r="K196" s="52">
        <f t="shared" si="8"/>
        <v>0</v>
      </c>
      <c r="N196" s="23">
        <v>39.29</v>
      </c>
    </row>
    <row r="197" spans="2:14" ht="71.25">
      <c r="B197" s="50" t="s">
        <v>374</v>
      </c>
      <c r="C197" s="50" t="s">
        <v>375</v>
      </c>
      <c r="D197" s="51" t="s">
        <v>42</v>
      </c>
      <c r="E197" s="52">
        <v>66</v>
      </c>
      <c r="F197" s="53"/>
      <c r="G197" s="53"/>
      <c r="H197" s="52">
        <f t="shared" si="6"/>
        <v>0</v>
      </c>
      <c r="I197" s="54"/>
      <c r="J197" s="52">
        <f t="shared" si="7"/>
        <v>0</v>
      </c>
      <c r="K197" s="52">
        <f t="shared" si="8"/>
        <v>0</v>
      </c>
      <c r="N197" s="23">
        <v>35.02</v>
      </c>
    </row>
    <row r="198" spans="2:14" ht="57">
      <c r="B198" s="50" t="s">
        <v>376</v>
      </c>
      <c r="C198" s="50" t="s">
        <v>377</v>
      </c>
      <c r="D198" s="51" t="s">
        <v>42</v>
      </c>
      <c r="E198" s="52">
        <v>2</v>
      </c>
      <c r="F198" s="53"/>
      <c r="G198" s="53"/>
      <c r="H198" s="52">
        <f t="shared" si="6"/>
        <v>0</v>
      </c>
      <c r="I198" s="54"/>
      <c r="J198" s="52">
        <f t="shared" si="7"/>
        <v>0</v>
      </c>
      <c r="K198" s="52">
        <f t="shared" si="8"/>
        <v>0</v>
      </c>
      <c r="N198" s="23">
        <v>13.27</v>
      </c>
    </row>
    <row r="199" spans="2:14" ht="71.25">
      <c r="B199" s="50" t="s">
        <v>378</v>
      </c>
      <c r="C199" s="50" t="s">
        <v>379</v>
      </c>
      <c r="D199" s="51" t="s">
        <v>42</v>
      </c>
      <c r="E199" s="52">
        <v>30</v>
      </c>
      <c r="F199" s="53"/>
      <c r="G199" s="53"/>
      <c r="H199" s="52">
        <f t="shared" si="6"/>
        <v>0</v>
      </c>
      <c r="I199" s="54"/>
      <c r="J199" s="52">
        <f t="shared" si="7"/>
        <v>0</v>
      </c>
      <c r="K199" s="52">
        <f t="shared" si="8"/>
        <v>0</v>
      </c>
      <c r="N199" s="23">
        <v>9.95</v>
      </c>
    </row>
    <row r="200" spans="2:14" ht="57">
      <c r="B200" s="50" t="s">
        <v>380</v>
      </c>
      <c r="C200" s="50" t="s">
        <v>381</v>
      </c>
      <c r="D200" s="51" t="s">
        <v>74</v>
      </c>
      <c r="E200" s="52">
        <v>15</v>
      </c>
      <c r="F200" s="53"/>
      <c r="G200" s="53"/>
      <c r="H200" s="52">
        <f t="shared" si="6"/>
        <v>0</v>
      </c>
      <c r="I200" s="54"/>
      <c r="J200" s="52">
        <f t="shared" si="7"/>
        <v>0</v>
      </c>
      <c r="K200" s="52">
        <f t="shared" si="8"/>
        <v>0</v>
      </c>
      <c r="N200" s="23">
        <v>52.8</v>
      </c>
    </row>
    <row r="201" spans="2:14" ht="57">
      <c r="B201" s="50" t="s">
        <v>382</v>
      </c>
      <c r="C201" s="50" t="s">
        <v>383</v>
      </c>
      <c r="D201" s="51" t="s">
        <v>74</v>
      </c>
      <c r="E201" s="52">
        <v>35</v>
      </c>
      <c r="F201" s="53"/>
      <c r="G201" s="53"/>
      <c r="H201" s="52">
        <f t="shared" si="6"/>
        <v>0</v>
      </c>
      <c r="I201" s="54"/>
      <c r="J201" s="52">
        <f t="shared" si="7"/>
        <v>0</v>
      </c>
      <c r="K201" s="52">
        <f t="shared" si="8"/>
        <v>0</v>
      </c>
      <c r="N201" s="23">
        <v>17.05</v>
      </c>
    </row>
    <row r="202" spans="2:14" ht="71.25">
      <c r="B202" s="50" t="s">
        <v>384</v>
      </c>
      <c r="C202" s="50" t="s">
        <v>385</v>
      </c>
      <c r="D202" s="51" t="s">
        <v>42</v>
      </c>
      <c r="E202" s="52">
        <v>10</v>
      </c>
      <c r="F202" s="53"/>
      <c r="G202" s="53"/>
      <c r="H202" s="52">
        <f t="shared" si="6"/>
        <v>0</v>
      </c>
      <c r="I202" s="54"/>
      <c r="J202" s="52">
        <f t="shared" si="7"/>
        <v>0</v>
      </c>
      <c r="K202" s="52">
        <f t="shared" si="8"/>
        <v>0</v>
      </c>
      <c r="N202" s="23">
        <v>9.56</v>
      </c>
    </row>
    <row r="203" spans="2:14" ht="57">
      <c r="B203" s="50" t="s">
        <v>386</v>
      </c>
      <c r="C203" s="50" t="s">
        <v>387</v>
      </c>
      <c r="D203" s="51" t="s">
        <v>42</v>
      </c>
      <c r="E203" s="52">
        <v>39</v>
      </c>
      <c r="F203" s="53"/>
      <c r="G203" s="53"/>
      <c r="H203" s="52">
        <f t="shared" si="6"/>
        <v>0</v>
      </c>
      <c r="I203" s="54"/>
      <c r="J203" s="52">
        <f t="shared" si="7"/>
        <v>0</v>
      </c>
      <c r="K203" s="52">
        <f t="shared" si="8"/>
        <v>0</v>
      </c>
      <c r="N203" s="23">
        <v>5.17</v>
      </c>
    </row>
    <row r="204" spans="2:14" ht="57">
      <c r="B204" s="50" t="s">
        <v>388</v>
      </c>
      <c r="C204" s="50" t="s">
        <v>389</v>
      </c>
      <c r="D204" s="51" t="s">
        <v>42</v>
      </c>
      <c r="E204" s="52">
        <v>1</v>
      </c>
      <c r="F204" s="53"/>
      <c r="G204" s="53"/>
      <c r="H204" s="52">
        <f t="shared" si="6"/>
        <v>0</v>
      </c>
      <c r="I204" s="54"/>
      <c r="J204" s="52">
        <f t="shared" si="7"/>
        <v>0</v>
      </c>
      <c r="K204" s="52">
        <f t="shared" si="8"/>
        <v>0</v>
      </c>
      <c r="N204" s="23">
        <v>107.2</v>
      </c>
    </row>
    <row r="205" spans="2:14" ht="57">
      <c r="B205" s="50" t="s">
        <v>390</v>
      </c>
      <c r="C205" s="50" t="s">
        <v>391</v>
      </c>
      <c r="D205" s="51" t="s">
        <v>74</v>
      </c>
      <c r="E205" s="52">
        <v>18</v>
      </c>
      <c r="F205" s="53"/>
      <c r="G205" s="53"/>
      <c r="H205" s="52">
        <f t="shared" si="6"/>
        <v>0</v>
      </c>
      <c r="I205" s="54"/>
      <c r="J205" s="52">
        <f t="shared" si="7"/>
        <v>0</v>
      </c>
      <c r="K205" s="52">
        <f t="shared" si="8"/>
        <v>0</v>
      </c>
      <c r="N205" s="23">
        <v>24.96</v>
      </c>
    </row>
    <row r="206" spans="2:14" ht="71.25">
      <c r="B206" s="50" t="s">
        <v>392</v>
      </c>
      <c r="C206" s="50" t="s">
        <v>393</v>
      </c>
      <c r="D206" s="51" t="s">
        <v>42</v>
      </c>
      <c r="E206" s="52">
        <v>21</v>
      </c>
      <c r="F206" s="53"/>
      <c r="G206" s="53"/>
      <c r="H206" s="52">
        <f t="shared" si="6"/>
        <v>0</v>
      </c>
      <c r="I206" s="54"/>
      <c r="J206" s="52">
        <f t="shared" si="7"/>
        <v>0</v>
      </c>
      <c r="K206" s="52">
        <f t="shared" si="8"/>
        <v>0</v>
      </c>
      <c r="N206" s="23">
        <v>10.14</v>
      </c>
    </row>
    <row r="207" spans="2:14" ht="71.25">
      <c r="B207" s="50" t="s">
        <v>394</v>
      </c>
      <c r="C207" s="50" t="s">
        <v>395</v>
      </c>
      <c r="D207" s="51" t="s">
        <v>42</v>
      </c>
      <c r="E207" s="52">
        <v>21</v>
      </c>
      <c r="F207" s="53"/>
      <c r="G207" s="53"/>
      <c r="H207" s="52">
        <f t="shared" si="6"/>
        <v>0</v>
      </c>
      <c r="I207" s="54"/>
      <c r="J207" s="52">
        <f t="shared" si="7"/>
        <v>0</v>
      </c>
      <c r="K207" s="52">
        <f t="shared" si="8"/>
        <v>0</v>
      </c>
      <c r="N207" s="23">
        <v>16.57</v>
      </c>
    </row>
    <row r="208" spans="2:14" ht="57">
      <c r="B208" s="50" t="s">
        <v>396</v>
      </c>
      <c r="C208" s="50" t="s">
        <v>397</v>
      </c>
      <c r="D208" s="51" t="s">
        <v>42</v>
      </c>
      <c r="E208" s="52">
        <v>36</v>
      </c>
      <c r="F208" s="53"/>
      <c r="G208" s="53"/>
      <c r="H208" s="52">
        <f t="shared" si="6"/>
        <v>0</v>
      </c>
      <c r="I208" s="54"/>
      <c r="J208" s="52">
        <f t="shared" si="7"/>
        <v>0</v>
      </c>
      <c r="K208" s="52">
        <f t="shared" si="8"/>
        <v>0</v>
      </c>
      <c r="N208" s="23">
        <v>64.17</v>
      </c>
    </row>
    <row r="209" spans="2:14" ht="71.25">
      <c r="B209" s="50" t="s">
        <v>398</v>
      </c>
      <c r="C209" s="50" t="s">
        <v>399</v>
      </c>
      <c r="D209" s="51" t="s">
        <v>42</v>
      </c>
      <c r="E209" s="52">
        <v>76</v>
      </c>
      <c r="F209" s="53"/>
      <c r="G209" s="53"/>
      <c r="H209" s="52">
        <f t="shared" si="6"/>
        <v>0</v>
      </c>
      <c r="I209" s="54"/>
      <c r="J209" s="52">
        <f t="shared" si="7"/>
        <v>0</v>
      </c>
      <c r="K209" s="52">
        <f t="shared" si="8"/>
        <v>0</v>
      </c>
      <c r="N209" s="23">
        <v>5.1</v>
      </c>
    </row>
    <row r="210" spans="2:14" ht="57">
      <c r="B210" s="50" t="s">
        <v>400</v>
      </c>
      <c r="C210" s="50" t="s">
        <v>401</v>
      </c>
      <c r="D210" s="51" t="s">
        <v>42</v>
      </c>
      <c r="E210" s="52">
        <v>137</v>
      </c>
      <c r="F210" s="53"/>
      <c r="G210" s="53"/>
      <c r="H210" s="52">
        <f t="shared" si="6"/>
        <v>0</v>
      </c>
      <c r="I210" s="54"/>
      <c r="J210" s="52">
        <f t="shared" si="7"/>
        <v>0</v>
      </c>
      <c r="K210" s="52">
        <f t="shared" si="8"/>
        <v>0</v>
      </c>
      <c r="N210" s="23">
        <v>4.82</v>
      </c>
    </row>
    <row r="211" spans="2:14" ht="71.25">
      <c r="B211" s="50" t="s">
        <v>402</v>
      </c>
      <c r="C211" s="50" t="s">
        <v>403</v>
      </c>
      <c r="D211" s="51" t="s">
        <v>42</v>
      </c>
      <c r="E211" s="52">
        <v>143</v>
      </c>
      <c r="F211" s="53"/>
      <c r="G211" s="53"/>
      <c r="H211" s="52">
        <f t="shared" si="6"/>
        <v>0</v>
      </c>
      <c r="I211" s="54"/>
      <c r="J211" s="52">
        <f t="shared" si="7"/>
        <v>0</v>
      </c>
      <c r="K211" s="52">
        <f t="shared" si="8"/>
        <v>0</v>
      </c>
      <c r="N211" s="23">
        <v>14.46</v>
      </c>
    </row>
    <row r="212" spans="2:14" ht="57">
      <c r="B212" s="50" t="s">
        <v>404</v>
      </c>
      <c r="C212" s="50" t="s">
        <v>405</v>
      </c>
      <c r="D212" s="51" t="s">
        <v>42</v>
      </c>
      <c r="E212" s="52">
        <v>10</v>
      </c>
      <c r="F212" s="53"/>
      <c r="G212" s="53"/>
      <c r="H212" s="52">
        <f t="shared" si="6"/>
        <v>0</v>
      </c>
      <c r="I212" s="54"/>
      <c r="J212" s="52">
        <f t="shared" si="7"/>
        <v>0</v>
      </c>
      <c r="K212" s="52">
        <f t="shared" si="8"/>
        <v>0</v>
      </c>
      <c r="N212" s="23">
        <v>35.33</v>
      </c>
    </row>
    <row r="213" spans="2:14" ht="42.75">
      <c r="B213" s="50" t="s">
        <v>406</v>
      </c>
      <c r="C213" s="50" t="s">
        <v>407</v>
      </c>
      <c r="D213" s="51" t="s">
        <v>42</v>
      </c>
      <c r="E213" s="52">
        <v>9</v>
      </c>
      <c r="F213" s="53"/>
      <c r="G213" s="53"/>
      <c r="H213" s="52">
        <f t="shared" si="6"/>
        <v>0</v>
      </c>
      <c r="I213" s="54"/>
      <c r="J213" s="52">
        <f t="shared" si="7"/>
        <v>0</v>
      </c>
      <c r="K213" s="52">
        <f t="shared" si="8"/>
        <v>0</v>
      </c>
      <c r="N213" s="23">
        <v>214.87</v>
      </c>
    </row>
    <row r="214" spans="2:14" ht="28.5">
      <c r="B214" s="50" t="s">
        <v>408</v>
      </c>
      <c r="C214" s="50" t="s">
        <v>409</v>
      </c>
      <c r="D214" s="51" t="s">
        <v>74</v>
      </c>
      <c r="E214" s="52">
        <v>6</v>
      </c>
      <c r="F214" s="53"/>
      <c r="G214" s="53"/>
      <c r="H214" s="52">
        <f t="shared" si="6"/>
        <v>0</v>
      </c>
      <c r="I214" s="54"/>
      <c r="J214" s="52">
        <f t="shared" si="7"/>
        <v>0</v>
      </c>
      <c r="K214" s="52">
        <f t="shared" si="8"/>
        <v>0</v>
      </c>
      <c r="N214" s="23">
        <v>7.49</v>
      </c>
    </row>
    <row r="215" spans="2:14" ht="28.5">
      <c r="B215" s="50" t="s">
        <v>410</v>
      </c>
      <c r="C215" s="50" t="s">
        <v>411</v>
      </c>
      <c r="D215" s="51" t="s">
        <v>74</v>
      </c>
      <c r="E215" s="52">
        <v>8</v>
      </c>
      <c r="F215" s="53"/>
      <c r="G215" s="53"/>
      <c r="H215" s="52">
        <f t="shared" si="6"/>
        <v>0</v>
      </c>
      <c r="I215" s="54"/>
      <c r="J215" s="52">
        <f t="shared" si="7"/>
        <v>0</v>
      </c>
      <c r="K215" s="52">
        <f t="shared" si="8"/>
        <v>0</v>
      </c>
      <c r="N215" s="23">
        <v>26.53</v>
      </c>
    </row>
    <row r="216" spans="2:14" ht="42.75">
      <c r="B216" s="50" t="s">
        <v>412</v>
      </c>
      <c r="C216" s="50" t="s">
        <v>413</v>
      </c>
      <c r="D216" s="51" t="s">
        <v>74</v>
      </c>
      <c r="E216" s="52">
        <v>2</v>
      </c>
      <c r="F216" s="53"/>
      <c r="G216" s="53"/>
      <c r="H216" s="52">
        <f t="shared" si="6"/>
        <v>0</v>
      </c>
      <c r="I216" s="54"/>
      <c r="J216" s="52">
        <f t="shared" si="7"/>
        <v>0</v>
      </c>
      <c r="K216" s="52">
        <f t="shared" si="8"/>
        <v>0</v>
      </c>
      <c r="N216" s="23">
        <v>128.69</v>
      </c>
    </row>
    <row r="217" spans="2:14" ht="42.75">
      <c r="B217" s="50" t="s">
        <v>414</v>
      </c>
      <c r="C217" s="50" t="s">
        <v>415</v>
      </c>
      <c r="D217" s="51" t="s">
        <v>74</v>
      </c>
      <c r="E217" s="52">
        <v>6</v>
      </c>
      <c r="F217" s="53"/>
      <c r="G217" s="53"/>
      <c r="H217" s="52">
        <f t="shared" si="6"/>
        <v>0</v>
      </c>
      <c r="I217" s="54"/>
      <c r="J217" s="52">
        <f t="shared" si="7"/>
        <v>0</v>
      </c>
      <c r="K217" s="52">
        <f t="shared" si="8"/>
        <v>0</v>
      </c>
      <c r="N217" s="23">
        <v>38.39</v>
      </c>
    </row>
    <row r="218" spans="2:14" ht="57">
      <c r="B218" s="50" t="s">
        <v>416</v>
      </c>
      <c r="C218" s="50" t="s">
        <v>383</v>
      </c>
      <c r="D218" s="51" t="s">
        <v>74</v>
      </c>
      <c r="E218" s="52">
        <v>2</v>
      </c>
      <c r="F218" s="53"/>
      <c r="G218" s="53"/>
      <c r="H218" s="52">
        <f t="shared" si="6"/>
        <v>0</v>
      </c>
      <c r="I218" s="54"/>
      <c r="J218" s="52">
        <f t="shared" si="7"/>
        <v>0</v>
      </c>
      <c r="K218" s="52">
        <f t="shared" si="8"/>
        <v>0</v>
      </c>
      <c r="N218" s="23">
        <v>17.05</v>
      </c>
    </row>
    <row r="219" spans="2:14" ht="28.5">
      <c r="B219" s="50" t="s">
        <v>417</v>
      </c>
      <c r="C219" s="50" t="s">
        <v>418</v>
      </c>
      <c r="D219" s="51" t="s">
        <v>74</v>
      </c>
      <c r="E219" s="52">
        <v>35</v>
      </c>
      <c r="F219" s="53"/>
      <c r="G219" s="53"/>
      <c r="H219" s="52">
        <f t="shared" si="6"/>
        <v>0</v>
      </c>
      <c r="I219" s="54"/>
      <c r="J219" s="52">
        <f t="shared" si="7"/>
        <v>0</v>
      </c>
      <c r="K219" s="52">
        <f t="shared" si="8"/>
        <v>0</v>
      </c>
      <c r="N219" s="23">
        <v>38.93</v>
      </c>
    </row>
    <row r="220" spans="2:14" ht="71.25">
      <c r="B220" s="50" t="s">
        <v>419</v>
      </c>
      <c r="C220" s="50" t="s">
        <v>420</v>
      </c>
      <c r="D220" s="51" t="s">
        <v>42</v>
      </c>
      <c r="E220" s="52">
        <v>12</v>
      </c>
      <c r="F220" s="53"/>
      <c r="G220" s="53"/>
      <c r="H220" s="52">
        <f t="shared" si="6"/>
        <v>0</v>
      </c>
      <c r="I220" s="54"/>
      <c r="J220" s="52">
        <f t="shared" si="7"/>
        <v>0</v>
      </c>
      <c r="K220" s="52">
        <f t="shared" si="8"/>
        <v>0</v>
      </c>
      <c r="N220" s="23">
        <v>19.92</v>
      </c>
    </row>
    <row r="221" spans="2:14" ht="14.25">
      <c r="B221" s="50" t="s">
        <v>421</v>
      </c>
      <c r="C221" s="50" t="s">
        <v>422</v>
      </c>
      <c r="D221" s="51" t="s">
        <v>74</v>
      </c>
      <c r="E221" s="52">
        <v>5</v>
      </c>
      <c r="F221" s="53"/>
      <c r="G221" s="53"/>
      <c r="H221" s="52">
        <f t="shared" si="6"/>
        <v>0</v>
      </c>
      <c r="I221" s="54"/>
      <c r="J221" s="52">
        <f t="shared" si="7"/>
        <v>0</v>
      </c>
      <c r="K221" s="52">
        <f t="shared" si="8"/>
        <v>0</v>
      </c>
      <c r="N221" s="23">
        <v>207.69</v>
      </c>
    </row>
    <row r="222" spans="2:14" ht="14.25">
      <c r="B222" s="50" t="s">
        <v>423</v>
      </c>
      <c r="C222" s="50" t="s">
        <v>424</v>
      </c>
      <c r="D222" s="51" t="s">
        <v>74</v>
      </c>
      <c r="E222" s="52">
        <v>6</v>
      </c>
      <c r="F222" s="53"/>
      <c r="G222" s="53"/>
      <c r="H222" s="52">
        <f t="shared" si="6"/>
        <v>0</v>
      </c>
      <c r="I222" s="54"/>
      <c r="J222" s="52">
        <f t="shared" si="7"/>
        <v>0</v>
      </c>
      <c r="K222" s="52">
        <f t="shared" si="8"/>
        <v>0</v>
      </c>
      <c r="N222" s="23">
        <v>300.27</v>
      </c>
    </row>
    <row r="223" spans="2:14" ht="57">
      <c r="B223" s="50" t="s">
        <v>425</v>
      </c>
      <c r="C223" s="50" t="s">
        <v>426</v>
      </c>
      <c r="D223" s="51" t="s">
        <v>42</v>
      </c>
      <c r="E223" s="52">
        <v>7</v>
      </c>
      <c r="F223" s="53"/>
      <c r="G223" s="53"/>
      <c r="H223" s="52">
        <f t="shared" si="6"/>
        <v>0</v>
      </c>
      <c r="I223" s="54"/>
      <c r="J223" s="52">
        <f t="shared" si="7"/>
        <v>0</v>
      </c>
      <c r="K223" s="52">
        <f t="shared" si="8"/>
        <v>0</v>
      </c>
      <c r="N223" s="23">
        <v>9.14</v>
      </c>
    </row>
    <row r="224" spans="2:14" ht="42.75">
      <c r="B224" s="50" t="s">
        <v>427</v>
      </c>
      <c r="C224" s="50" t="s">
        <v>428</v>
      </c>
      <c r="D224" s="51" t="s">
        <v>429</v>
      </c>
      <c r="E224" s="52">
        <v>1</v>
      </c>
      <c r="F224" s="53"/>
      <c r="G224" s="53"/>
      <c r="H224" s="52">
        <f t="shared" si="6"/>
        <v>0</v>
      </c>
      <c r="I224" s="54"/>
      <c r="J224" s="52">
        <f t="shared" si="7"/>
        <v>0</v>
      </c>
      <c r="K224" s="52">
        <f t="shared" si="8"/>
        <v>0</v>
      </c>
      <c r="N224" s="23">
        <v>20037.14</v>
      </c>
    </row>
    <row r="225" spans="2:14" ht="28.5">
      <c r="B225" s="50" t="s">
        <v>430</v>
      </c>
      <c r="C225" s="50" t="s">
        <v>431</v>
      </c>
      <c r="D225" s="51" t="s">
        <v>42</v>
      </c>
      <c r="E225" s="52">
        <v>1</v>
      </c>
      <c r="F225" s="53"/>
      <c r="G225" s="53"/>
      <c r="H225" s="52">
        <f t="shared" si="6"/>
        <v>0</v>
      </c>
      <c r="I225" s="54"/>
      <c r="J225" s="52">
        <f t="shared" si="7"/>
        <v>0</v>
      </c>
      <c r="K225" s="52">
        <f t="shared" si="8"/>
        <v>0</v>
      </c>
      <c r="N225" s="23">
        <v>918.34</v>
      </c>
    </row>
    <row r="226" spans="2:14" ht="15">
      <c r="B226" s="45" t="s">
        <v>432</v>
      </c>
      <c r="C226" s="60" t="s">
        <v>433</v>
      </c>
      <c r="D226" s="46"/>
      <c r="E226" s="47"/>
      <c r="F226" s="47"/>
      <c r="G226" s="47"/>
      <c r="H226" s="47">
        <f t="shared" si="6"/>
      </c>
      <c r="I226" s="48"/>
      <c r="J226" s="47">
        <f t="shared" si="7"/>
      </c>
      <c r="K226" s="49">
        <f t="shared" si="8"/>
      </c>
      <c r="N226" s="23"/>
    </row>
    <row r="227" spans="2:14" ht="15">
      <c r="B227" s="45" t="s">
        <v>434</v>
      </c>
      <c r="C227" s="60" t="s">
        <v>435</v>
      </c>
      <c r="D227" s="46"/>
      <c r="E227" s="47"/>
      <c r="F227" s="47"/>
      <c r="G227" s="47"/>
      <c r="H227" s="47">
        <f t="shared" si="6"/>
      </c>
      <c r="I227" s="48"/>
      <c r="J227" s="47">
        <f t="shared" si="7"/>
      </c>
      <c r="K227" s="49">
        <f t="shared" si="8"/>
      </c>
      <c r="N227" s="23"/>
    </row>
    <row r="228" spans="2:14" ht="28.5">
      <c r="B228" s="50" t="s">
        <v>436</v>
      </c>
      <c r="C228" s="50" t="s">
        <v>437</v>
      </c>
      <c r="D228" s="51" t="s">
        <v>74</v>
      </c>
      <c r="E228" s="52">
        <v>8</v>
      </c>
      <c r="F228" s="53"/>
      <c r="G228" s="53"/>
      <c r="H228" s="52">
        <f t="shared" si="6"/>
        <v>0</v>
      </c>
      <c r="I228" s="54"/>
      <c r="J228" s="52">
        <f t="shared" si="7"/>
        <v>0</v>
      </c>
      <c r="K228" s="52">
        <f t="shared" si="8"/>
        <v>0</v>
      </c>
      <c r="N228" s="23">
        <v>1228.42</v>
      </c>
    </row>
    <row r="229" spans="2:14" ht="42.75">
      <c r="B229" s="50" t="s">
        <v>438</v>
      </c>
      <c r="C229" s="50" t="s">
        <v>439</v>
      </c>
      <c r="D229" s="51" t="s">
        <v>74</v>
      </c>
      <c r="E229" s="52">
        <v>24</v>
      </c>
      <c r="F229" s="53"/>
      <c r="G229" s="53"/>
      <c r="H229" s="52">
        <f aca="true" t="shared" si="9" ref="H229:H292">IF(E229&lt;&gt;"",TRUNC(F229,2)+TRUNC(G229,2),"")</f>
        <v>0</v>
      </c>
      <c r="I229" s="54"/>
      <c r="J229" s="52">
        <f aca="true" t="shared" si="10" ref="J229:J292">IF(E229&lt;&gt;"",TRUNC(H229*(1+TRUNC(I229,4)),2),"")</f>
        <v>0</v>
      </c>
      <c r="K229" s="52">
        <f aca="true" t="shared" si="11" ref="K229:K292">IF(E229&lt;&gt;"",TRUNC(TRUNC(J229,2)*TRUNC(E229,2),2),"")</f>
        <v>0</v>
      </c>
      <c r="N229" s="23">
        <v>171.76</v>
      </c>
    </row>
    <row r="230" spans="2:14" ht="42.75">
      <c r="B230" s="50" t="s">
        <v>440</v>
      </c>
      <c r="C230" s="50" t="s">
        <v>441</v>
      </c>
      <c r="D230" s="51" t="s">
        <v>42</v>
      </c>
      <c r="E230" s="52">
        <v>47</v>
      </c>
      <c r="F230" s="53"/>
      <c r="G230" s="53"/>
      <c r="H230" s="52">
        <f t="shared" si="9"/>
        <v>0</v>
      </c>
      <c r="I230" s="54"/>
      <c r="J230" s="52">
        <f t="shared" si="10"/>
        <v>0</v>
      </c>
      <c r="K230" s="52">
        <f t="shared" si="11"/>
        <v>0</v>
      </c>
      <c r="N230" s="23">
        <v>86.27</v>
      </c>
    </row>
    <row r="231" spans="2:14" ht="42.75">
      <c r="B231" s="50" t="s">
        <v>442</v>
      </c>
      <c r="C231" s="50" t="s">
        <v>443</v>
      </c>
      <c r="D231" s="51" t="s">
        <v>42</v>
      </c>
      <c r="E231" s="52">
        <v>22</v>
      </c>
      <c r="F231" s="53"/>
      <c r="G231" s="53"/>
      <c r="H231" s="52">
        <f t="shared" si="9"/>
        <v>0</v>
      </c>
      <c r="I231" s="54"/>
      <c r="J231" s="52">
        <f t="shared" si="10"/>
        <v>0</v>
      </c>
      <c r="K231" s="52">
        <f t="shared" si="11"/>
        <v>0</v>
      </c>
      <c r="N231" s="23">
        <v>93</v>
      </c>
    </row>
    <row r="232" spans="2:14" ht="42.75">
      <c r="B232" s="50" t="s">
        <v>444</v>
      </c>
      <c r="C232" s="50" t="s">
        <v>445</v>
      </c>
      <c r="D232" s="51" t="s">
        <v>42</v>
      </c>
      <c r="E232" s="52">
        <v>50</v>
      </c>
      <c r="F232" s="53"/>
      <c r="G232" s="53"/>
      <c r="H232" s="52">
        <f t="shared" si="9"/>
        <v>0</v>
      </c>
      <c r="I232" s="54"/>
      <c r="J232" s="52">
        <f t="shared" si="10"/>
        <v>0</v>
      </c>
      <c r="K232" s="52">
        <f t="shared" si="11"/>
        <v>0</v>
      </c>
      <c r="N232" s="23">
        <v>82.49</v>
      </c>
    </row>
    <row r="233" spans="2:14" ht="42.75">
      <c r="B233" s="50" t="s">
        <v>446</v>
      </c>
      <c r="C233" s="50" t="s">
        <v>447</v>
      </c>
      <c r="D233" s="51" t="s">
        <v>42</v>
      </c>
      <c r="E233" s="52">
        <v>22</v>
      </c>
      <c r="F233" s="53"/>
      <c r="G233" s="53"/>
      <c r="H233" s="52">
        <f t="shared" si="9"/>
        <v>0</v>
      </c>
      <c r="I233" s="54"/>
      <c r="J233" s="52">
        <f t="shared" si="10"/>
        <v>0</v>
      </c>
      <c r="K233" s="52">
        <f t="shared" si="11"/>
        <v>0</v>
      </c>
      <c r="N233" s="23">
        <v>83.84</v>
      </c>
    </row>
    <row r="234" spans="2:14" ht="42.75">
      <c r="B234" s="50" t="s">
        <v>448</v>
      </c>
      <c r="C234" s="50" t="s">
        <v>449</v>
      </c>
      <c r="D234" s="51" t="s">
        <v>42</v>
      </c>
      <c r="E234" s="52">
        <v>3</v>
      </c>
      <c r="F234" s="53"/>
      <c r="G234" s="53"/>
      <c r="H234" s="52">
        <f t="shared" si="9"/>
        <v>0</v>
      </c>
      <c r="I234" s="54"/>
      <c r="J234" s="52">
        <f t="shared" si="10"/>
        <v>0</v>
      </c>
      <c r="K234" s="52">
        <f t="shared" si="11"/>
        <v>0</v>
      </c>
      <c r="N234" s="23">
        <v>86.27</v>
      </c>
    </row>
    <row r="235" spans="2:14" ht="42.75">
      <c r="B235" s="50" t="s">
        <v>450</v>
      </c>
      <c r="C235" s="50" t="s">
        <v>451</v>
      </c>
      <c r="D235" s="51" t="s">
        <v>42</v>
      </c>
      <c r="E235" s="52">
        <v>4</v>
      </c>
      <c r="F235" s="53"/>
      <c r="G235" s="53"/>
      <c r="H235" s="52">
        <f t="shared" si="9"/>
        <v>0</v>
      </c>
      <c r="I235" s="54"/>
      <c r="J235" s="52">
        <f t="shared" si="10"/>
        <v>0</v>
      </c>
      <c r="K235" s="52">
        <f t="shared" si="11"/>
        <v>0</v>
      </c>
      <c r="N235" s="23">
        <v>89.25</v>
      </c>
    </row>
    <row r="236" spans="2:14" ht="42.75">
      <c r="B236" s="50" t="s">
        <v>452</v>
      </c>
      <c r="C236" s="50" t="s">
        <v>453</v>
      </c>
      <c r="D236" s="51" t="s">
        <v>42</v>
      </c>
      <c r="E236" s="52">
        <v>6</v>
      </c>
      <c r="F236" s="53"/>
      <c r="G236" s="53"/>
      <c r="H236" s="52">
        <f t="shared" si="9"/>
        <v>0</v>
      </c>
      <c r="I236" s="54"/>
      <c r="J236" s="52">
        <f t="shared" si="10"/>
        <v>0</v>
      </c>
      <c r="K236" s="52">
        <f t="shared" si="11"/>
        <v>0</v>
      </c>
      <c r="N236" s="23">
        <v>99.25</v>
      </c>
    </row>
    <row r="237" spans="2:14" ht="14.25">
      <c r="B237" s="50" t="s">
        <v>454</v>
      </c>
      <c r="C237" s="50" t="s">
        <v>455</v>
      </c>
      <c r="D237" s="51" t="s">
        <v>42</v>
      </c>
      <c r="E237" s="52">
        <v>3</v>
      </c>
      <c r="F237" s="53"/>
      <c r="G237" s="53"/>
      <c r="H237" s="52">
        <f t="shared" si="9"/>
        <v>0</v>
      </c>
      <c r="I237" s="54"/>
      <c r="J237" s="52">
        <f t="shared" si="10"/>
        <v>0</v>
      </c>
      <c r="K237" s="52">
        <f t="shared" si="11"/>
        <v>0</v>
      </c>
      <c r="N237" s="23">
        <v>33.12</v>
      </c>
    </row>
    <row r="238" spans="2:14" ht="28.5">
      <c r="B238" s="50" t="s">
        <v>456</v>
      </c>
      <c r="C238" s="50" t="s">
        <v>457</v>
      </c>
      <c r="D238" s="51" t="s">
        <v>42</v>
      </c>
      <c r="E238" s="52">
        <v>10</v>
      </c>
      <c r="F238" s="53"/>
      <c r="G238" s="53"/>
      <c r="H238" s="52">
        <f t="shared" si="9"/>
        <v>0</v>
      </c>
      <c r="I238" s="54"/>
      <c r="J238" s="52">
        <f t="shared" si="10"/>
        <v>0</v>
      </c>
      <c r="K238" s="52">
        <f t="shared" si="11"/>
        <v>0</v>
      </c>
      <c r="N238" s="23">
        <v>55.37</v>
      </c>
    </row>
    <row r="239" spans="2:14" ht="28.5">
      <c r="B239" s="50" t="s">
        <v>458</v>
      </c>
      <c r="C239" s="50" t="s">
        <v>459</v>
      </c>
      <c r="D239" s="51" t="s">
        <v>42</v>
      </c>
      <c r="E239" s="52">
        <v>2</v>
      </c>
      <c r="F239" s="53"/>
      <c r="G239" s="53"/>
      <c r="H239" s="52">
        <f t="shared" si="9"/>
        <v>0</v>
      </c>
      <c r="I239" s="54"/>
      <c r="J239" s="52">
        <f t="shared" si="10"/>
        <v>0</v>
      </c>
      <c r="K239" s="52">
        <f t="shared" si="11"/>
        <v>0</v>
      </c>
      <c r="N239" s="23">
        <v>33.38</v>
      </c>
    </row>
    <row r="240" spans="2:14" ht="28.5">
      <c r="B240" s="50" t="s">
        <v>460</v>
      </c>
      <c r="C240" s="50" t="s">
        <v>461</v>
      </c>
      <c r="D240" s="51" t="s">
        <v>42</v>
      </c>
      <c r="E240" s="52">
        <v>37</v>
      </c>
      <c r="F240" s="53"/>
      <c r="G240" s="53"/>
      <c r="H240" s="52">
        <f t="shared" si="9"/>
        <v>0</v>
      </c>
      <c r="I240" s="54"/>
      <c r="J240" s="52">
        <f t="shared" si="10"/>
        <v>0</v>
      </c>
      <c r="K240" s="52">
        <f t="shared" si="11"/>
        <v>0</v>
      </c>
      <c r="N240" s="23">
        <v>99.36</v>
      </c>
    </row>
    <row r="241" spans="2:14" ht="14.25">
      <c r="B241" s="50" t="s">
        <v>462</v>
      </c>
      <c r="C241" s="50" t="s">
        <v>463</v>
      </c>
      <c r="D241" s="51" t="s">
        <v>60</v>
      </c>
      <c r="E241" s="52">
        <v>15.4</v>
      </c>
      <c r="F241" s="53"/>
      <c r="G241" s="53"/>
      <c r="H241" s="52">
        <f t="shared" si="9"/>
        <v>0</v>
      </c>
      <c r="I241" s="54"/>
      <c r="J241" s="52">
        <f t="shared" si="10"/>
        <v>0</v>
      </c>
      <c r="K241" s="52">
        <f t="shared" si="11"/>
        <v>0</v>
      </c>
      <c r="N241" s="23">
        <v>49.13</v>
      </c>
    </row>
    <row r="242" spans="2:14" ht="14.25">
      <c r="B242" s="50" t="s">
        <v>464</v>
      </c>
      <c r="C242" s="50" t="s">
        <v>465</v>
      </c>
      <c r="D242" s="51" t="s">
        <v>42</v>
      </c>
      <c r="E242" s="52">
        <v>8</v>
      </c>
      <c r="F242" s="53"/>
      <c r="G242" s="53"/>
      <c r="H242" s="52">
        <f t="shared" si="9"/>
        <v>0</v>
      </c>
      <c r="I242" s="54"/>
      <c r="J242" s="52">
        <f t="shared" si="10"/>
        <v>0</v>
      </c>
      <c r="K242" s="52">
        <f t="shared" si="11"/>
        <v>0</v>
      </c>
      <c r="N242" s="23">
        <v>45.95</v>
      </c>
    </row>
    <row r="243" spans="2:14" ht="14.25">
      <c r="B243" s="50" t="s">
        <v>466</v>
      </c>
      <c r="C243" s="50" t="s">
        <v>467</v>
      </c>
      <c r="D243" s="51" t="s">
        <v>42</v>
      </c>
      <c r="E243" s="52">
        <v>2</v>
      </c>
      <c r="F243" s="53"/>
      <c r="G243" s="53"/>
      <c r="H243" s="52">
        <f t="shared" si="9"/>
        <v>0</v>
      </c>
      <c r="I243" s="54"/>
      <c r="J243" s="52">
        <f t="shared" si="10"/>
        <v>0</v>
      </c>
      <c r="K243" s="52">
        <f t="shared" si="11"/>
        <v>0</v>
      </c>
      <c r="N243" s="23">
        <v>39.32</v>
      </c>
    </row>
    <row r="244" spans="2:14" ht="28.5">
      <c r="B244" s="50" t="s">
        <v>468</v>
      </c>
      <c r="C244" s="50" t="s">
        <v>469</v>
      </c>
      <c r="D244" s="51" t="s">
        <v>42</v>
      </c>
      <c r="E244" s="52">
        <v>10</v>
      </c>
      <c r="F244" s="53"/>
      <c r="G244" s="53"/>
      <c r="H244" s="52">
        <f t="shared" si="9"/>
        <v>0</v>
      </c>
      <c r="I244" s="54"/>
      <c r="J244" s="52">
        <f t="shared" si="10"/>
        <v>0</v>
      </c>
      <c r="K244" s="52">
        <f t="shared" si="11"/>
        <v>0</v>
      </c>
      <c r="N244" s="23">
        <v>100.18</v>
      </c>
    </row>
    <row r="245" spans="2:14" ht="14.25">
      <c r="B245" s="50" t="s">
        <v>470</v>
      </c>
      <c r="C245" s="50" t="s">
        <v>471</v>
      </c>
      <c r="D245" s="51" t="s">
        <v>60</v>
      </c>
      <c r="E245" s="52">
        <v>1</v>
      </c>
      <c r="F245" s="53"/>
      <c r="G245" s="53"/>
      <c r="H245" s="52">
        <f t="shared" si="9"/>
        <v>0</v>
      </c>
      <c r="I245" s="54"/>
      <c r="J245" s="52">
        <f t="shared" si="10"/>
        <v>0</v>
      </c>
      <c r="K245" s="52">
        <f t="shared" si="11"/>
        <v>0</v>
      </c>
      <c r="N245" s="23">
        <v>26.06</v>
      </c>
    </row>
    <row r="246" spans="2:14" ht="28.5">
      <c r="B246" s="50" t="s">
        <v>472</v>
      </c>
      <c r="C246" s="50" t="s">
        <v>473</v>
      </c>
      <c r="D246" s="51" t="s">
        <v>60</v>
      </c>
      <c r="E246" s="52">
        <v>11</v>
      </c>
      <c r="F246" s="53"/>
      <c r="G246" s="53"/>
      <c r="H246" s="52">
        <f t="shared" si="9"/>
        <v>0</v>
      </c>
      <c r="I246" s="54"/>
      <c r="J246" s="52">
        <f t="shared" si="10"/>
        <v>0</v>
      </c>
      <c r="K246" s="52">
        <f t="shared" si="11"/>
        <v>0</v>
      </c>
      <c r="N246" s="23">
        <v>67.93</v>
      </c>
    </row>
    <row r="247" spans="2:14" ht="14.25">
      <c r="B247" s="50" t="s">
        <v>474</v>
      </c>
      <c r="C247" s="50" t="s">
        <v>475</v>
      </c>
      <c r="D247" s="51" t="s">
        <v>60</v>
      </c>
      <c r="E247" s="52">
        <v>129</v>
      </c>
      <c r="F247" s="53"/>
      <c r="G247" s="53"/>
      <c r="H247" s="52">
        <f t="shared" si="9"/>
        <v>0</v>
      </c>
      <c r="I247" s="54"/>
      <c r="J247" s="52">
        <f t="shared" si="10"/>
        <v>0</v>
      </c>
      <c r="K247" s="52">
        <f t="shared" si="11"/>
        <v>0</v>
      </c>
      <c r="N247" s="23">
        <v>45.03</v>
      </c>
    </row>
    <row r="248" spans="2:14" ht="14.25">
      <c r="B248" s="50" t="s">
        <v>476</v>
      </c>
      <c r="C248" s="50" t="s">
        <v>477</v>
      </c>
      <c r="D248" s="51" t="s">
        <v>42</v>
      </c>
      <c r="E248" s="52">
        <v>2</v>
      </c>
      <c r="F248" s="53"/>
      <c r="G248" s="53"/>
      <c r="H248" s="52">
        <f t="shared" si="9"/>
        <v>0</v>
      </c>
      <c r="I248" s="54"/>
      <c r="J248" s="52">
        <f t="shared" si="10"/>
        <v>0</v>
      </c>
      <c r="K248" s="52">
        <f t="shared" si="11"/>
        <v>0</v>
      </c>
      <c r="N248" s="23">
        <v>77.12</v>
      </c>
    </row>
    <row r="249" spans="2:14" ht="28.5">
      <c r="B249" s="50" t="s">
        <v>478</v>
      </c>
      <c r="C249" s="50" t="s">
        <v>479</v>
      </c>
      <c r="D249" s="51" t="s">
        <v>42</v>
      </c>
      <c r="E249" s="52">
        <v>10</v>
      </c>
      <c r="F249" s="53"/>
      <c r="G249" s="53"/>
      <c r="H249" s="52">
        <f t="shared" si="9"/>
        <v>0</v>
      </c>
      <c r="I249" s="54"/>
      <c r="J249" s="52">
        <f t="shared" si="10"/>
        <v>0</v>
      </c>
      <c r="K249" s="52">
        <f t="shared" si="11"/>
        <v>0</v>
      </c>
      <c r="N249" s="23">
        <v>110.22</v>
      </c>
    </row>
    <row r="250" spans="2:14" ht="28.5">
      <c r="B250" s="50" t="s">
        <v>480</v>
      </c>
      <c r="C250" s="50" t="s">
        <v>481</v>
      </c>
      <c r="D250" s="51" t="s">
        <v>60</v>
      </c>
      <c r="E250" s="52">
        <v>36.4</v>
      </c>
      <c r="F250" s="53"/>
      <c r="G250" s="53"/>
      <c r="H250" s="52">
        <f t="shared" si="9"/>
        <v>0</v>
      </c>
      <c r="I250" s="54"/>
      <c r="J250" s="52">
        <f t="shared" si="10"/>
        <v>0</v>
      </c>
      <c r="K250" s="52">
        <f t="shared" si="11"/>
        <v>0</v>
      </c>
      <c r="N250" s="23">
        <v>17.41</v>
      </c>
    </row>
    <row r="251" spans="2:14" ht="28.5">
      <c r="B251" s="50" t="s">
        <v>482</v>
      </c>
      <c r="C251" s="50" t="s">
        <v>483</v>
      </c>
      <c r="D251" s="51" t="s">
        <v>42</v>
      </c>
      <c r="E251" s="52">
        <v>46</v>
      </c>
      <c r="F251" s="53"/>
      <c r="G251" s="53"/>
      <c r="H251" s="52">
        <f t="shared" si="9"/>
        <v>0</v>
      </c>
      <c r="I251" s="54"/>
      <c r="J251" s="52">
        <f t="shared" si="10"/>
        <v>0</v>
      </c>
      <c r="K251" s="52">
        <f t="shared" si="11"/>
        <v>0</v>
      </c>
      <c r="N251" s="23">
        <v>28.67</v>
      </c>
    </row>
    <row r="252" spans="2:14" ht="28.5">
      <c r="B252" s="50" t="s">
        <v>484</v>
      </c>
      <c r="C252" s="50" t="s">
        <v>485</v>
      </c>
      <c r="D252" s="51" t="s">
        <v>42</v>
      </c>
      <c r="E252" s="52">
        <v>14</v>
      </c>
      <c r="F252" s="53"/>
      <c r="G252" s="53"/>
      <c r="H252" s="52">
        <f t="shared" si="9"/>
        <v>0</v>
      </c>
      <c r="I252" s="54"/>
      <c r="J252" s="52">
        <f t="shared" si="10"/>
        <v>0</v>
      </c>
      <c r="K252" s="52">
        <f t="shared" si="11"/>
        <v>0</v>
      </c>
      <c r="N252" s="23">
        <v>28.91</v>
      </c>
    </row>
    <row r="253" spans="2:14" ht="57">
      <c r="B253" s="50" t="s">
        <v>486</v>
      </c>
      <c r="C253" s="50" t="s">
        <v>487</v>
      </c>
      <c r="D253" s="51" t="s">
        <v>60</v>
      </c>
      <c r="E253" s="52">
        <v>84</v>
      </c>
      <c r="F253" s="53"/>
      <c r="G253" s="53"/>
      <c r="H253" s="52">
        <f t="shared" si="9"/>
        <v>0</v>
      </c>
      <c r="I253" s="54"/>
      <c r="J253" s="52">
        <f t="shared" si="10"/>
        <v>0</v>
      </c>
      <c r="K253" s="52">
        <f t="shared" si="11"/>
        <v>0</v>
      </c>
      <c r="N253" s="23">
        <v>8.42</v>
      </c>
    </row>
    <row r="254" spans="2:14" ht="57">
      <c r="B254" s="50" t="s">
        <v>488</v>
      </c>
      <c r="C254" s="50" t="s">
        <v>489</v>
      </c>
      <c r="D254" s="51" t="s">
        <v>60</v>
      </c>
      <c r="E254" s="52">
        <v>189</v>
      </c>
      <c r="F254" s="53"/>
      <c r="G254" s="53"/>
      <c r="H254" s="52">
        <f t="shared" si="9"/>
        <v>0</v>
      </c>
      <c r="I254" s="54"/>
      <c r="J254" s="52">
        <f t="shared" si="10"/>
        <v>0</v>
      </c>
      <c r="K254" s="52">
        <f t="shared" si="11"/>
        <v>0</v>
      </c>
      <c r="N254" s="23">
        <v>68.92</v>
      </c>
    </row>
    <row r="255" spans="2:14" ht="57">
      <c r="B255" s="50" t="s">
        <v>490</v>
      </c>
      <c r="C255" s="50" t="s">
        <v>491</v>
      </c>
      <c r="D255" s="51" t="s">
        <v>42</v>
      </c>
      <c r="E255" s="52">
        <v>37</v>
      </c>
      <c r="F255" s="53"/>
      <c r="G255" s="53"/>
      <c r="H255" s="52">
        <f t="shared" si="9"/>
        <v>0</v>
      </c>
      <c r="I255" s="54"/>
      <c r="J255" s="52">
        <f t="shared" si="10"/>
        <v>0</v>
      </c>
      <c r="K255" s="52">
        <f t="shared" si="11"/>
        <v>0</v>
      </c>
      <c r="N255" s="23">
        <v>11.18</v>
      </c>
    </row>
    <row r="256" spans="2:14" ht="57">
      <c r="B256" s="50" t="s">
        <v>492</v>
      </c>
      <c r="C256" s="50" t="s">
        <v>493</v>
      </c>
      <c r="D256" s="51" t="s">
        <v>60</v>
      </c>
      <c r="E256" s="52">
        <v>84</v>
      </c>
      <c r="F256" s="53"/>
      <c r="G256" s="53"/>
      <c r="H256" s="52">
        <f t="shared" si="9"/>
        <v>0</v>
      </c>
      <c r="I256" s="54"/>
      <c r="J256" s="52">
        <f t="shared" si="10"/>
        <v>0</v>
      </c>
      <c r="K256" s="52">
        <f t="shared" si="11"/>
        <v>0</v>
      </c>
      <c r="N256" s="23">
        <v>12.21</v>
      </c>
    </row>
    <row r="257" spans="2:14" ht="57">
      <c r="B257" s="50" t="s">
        <v>494</v>
      </c>
      <c r="C257" s="50" t="s">
        <v>495</v>
      </c>
      <c r="D257" s="51" t="s">
        <v>42</v>
      </c>
      <c r="E257" s="52">
        <v>128</v>
      </c>
      <c r="F257" s="53"/>
      <c r="G257" s="53"/>
      <c r="H257" s="52">
        <f t="shared" si="9"/>
        <v>0</v>
      </c>
      <c r="I257" s="54"/>
      <c r="J257" s="52">
        <f t="shared" si="10"/>
        <v>0</v>
      </c>
      <c r="K257" s="52">
        <f t="shared" si="11"/>
        <v>0</v>
      </c>
      <c r="N257" s="23">
        <v>9.7</v>
      </c>
    </row>
    <row r="258" spans="2:14" ht="42.75">
      <c r="B258" s="50" t="s">
        <v>496</v>
      </c>
      <c r="C258" s="50" t="s">
        <v>497</v>
      </c>
      <c r="D258" s="51" t="s">
        <v>42</v>
      </c>
      <c r="E258" s="52">
        <v>22</v>
      </c>
      <c r="F258" s="53"/>
      <c r="G258" s="53"/>
      <c r="H258" s="52">
        <f t="shared" si="9"/>
        <v>0</v>
      </c>
      <c r="I258" s="54"/>
      <c r="J258" s="52">
        <f t="shared" si="10"/>
        <v>0</v>
      </c>
      <c r="K258" s="52">
        <f t="shared" si="11"/>
        <v>0</v>
      </c>
      <c r="N258" s="23">
        <v>15.98</v>
      </c>
    </row>
    <row r="259" spans="2:14" ht="28.5">
      <c r="B259" s="50" t="s">
        <v>498</v>
      </c>
      <c r="C259" s="50" t="s">
        <v>499</v>
      </c>
      <c r="D259" s="51" t="s">
        <v>42</v>
      </c>
      <c r="E259" s="52">
        <v>8</v>
      </c>
      <c r="F259" s="53"/>
      <c r="G259" s="53"/>
      <c r="H259" s="52">
        <f t="shared" si="9"/>
        <v>0</v>
      </c>
      <c r="I259" s="54"/>
      <c r="J259" s="52">
        <f t="shared" si="10"/>
        <v>0</v>
      </c>
      <c r="K259" s="52">
        <f t="shared" si="11"/>
        <v>0</v>
      </c>
      <c r="N259" s="23">
        <v>13.37</v>
      </c>
    </row>
    <row r="260" spans="2:14" ht="57">
      <c r="B260" s="50" t="s">
        <v>500</v>
      </c>
      <c r="C260" s="50" t="s">
        <v>501</v>
      </c>
      <c r="D260" s="51" t="s">
        <v>60</v>
      </c>
      <c r="E260" s="52">
        <v>44</v>
      </c>
      <c r="F260" s="53"/>
      <c r="G260" s="53"/>
      <c r="H260" s="52">
        <f t="shared" si="9"/>
        <v>0</v>
      </c>
      <c r="I260" s="54"/>
      <c r="J260" s="52">
        <f t="shared" si="10"/>
        <v>0</v>
      </c>
      <c r="K260" s="52">
        <f t="shared" si="11"/>
        <v>0</v>
      </c>
      <c r="N260" s="23">
        <v>15.21</v>
      </c>
    </row>
    <row r="261" spans="2:14" ht="28.5">
      <c r="B261" s="50" t="s">
        <v>502</v>
      </c>
      <c r="C261" s="50" t="s">
        <v>503</v>
      </c>
      <c r="D261" s="51" t="s">
        <v>42</v>
      </c>
      <c r="E261" s="52">
        <v>40</v>
      </c>
      <c r="F261" s="53"/>
      <c r="G261" s="53"/>
      <c r="H261" s="52">
        <f t="shared" si="9"/>
        <v>0</v>
      </c>
      <c r="I261" s="54"/>
      <c r="J261" s="52">
        <f t="shared" si="10"/>
        <v>0</v>
      </c>
      <c r="K261" s="52">
        <f t="shared" si="11"/>
        <v>0</v>
      </c>
      <c r="N261" s="23">
        <v>3.36</v>
      </c>
    </row>
    <row r="262" spans="2:14" ht="57">
      <c r="B262" s="50" t="s">
        <v>504</v>
      </c>
      <c r="C262" s="50" t="s">
        <v>505</v>
      </c>
      <c r="D262" s="51" t="s">
        <v>42</v>
      </c>
      <c r="E262" s="52">
        <v>17</v>
      </c>
      <c r="F262" s="53"/>
      <c r="G262" s="53"/>
      <c r="H262" s="52">
        <f t="shared" si="9"/>
        <v>0</v>
      </c>
      <c r="I262" s="54"/>
      <c r="J262" s="52">
        <f t="shared" si="10"/>
        <v>0</v>
      </c>
      <c r="K262" s="52">
        <f t="shared" si="11"/>
        <v>0</v>
      </c>
      <c r="N262" s="23">
        <v>44.98</v>
      </c>
    </row>
    <row r="263" spans="2:14" ht="57">
      <c r="B263" s="50" t="s">
        <v>506</v>
      </c>
      <c r="C263" s="50" t="s">
        <v>507</v>
      </c>
      <c r="D263" s="51" t="s">
        <v>42</v>
      </c>
      <c r="E263" s="52">
        <v>3</v>
      </c>
      <c r="F263" s="53"/>
      <c r="G263" s="53"/>
      <c r="H263" s="52">
        <f t="shared" si="9"/>
        <v>0</v>
      </c>
      <c r="I263" s="54"/>
      <c r="J263" s="52">
        <f t="shared" si="10"/>
        <v>0</v>
      </c>
      <c r="K263" s="52">
        <f t="shared" si="11"/>
        <v>0</v>
      </c>
      <c r="N263" s="23">
        <v>57.99</v>
      </c>
    </row>
    <row r="264" spans="2:14" ht="42.75">
      <c r="B264" s="50" t="s">
        <v>508</v>
      </c>
      <c r="C264" s="50" t="s">
        <v>509</v>
      </c>
      <c r="D264" s="51" t="s">
        <v>74</v>
      </c>
      <c r="E264" s="52">
        <v>1</v>
      </c>
      <c r="F264" s="53"/>
      <c r="G264" s="53"/>
      <c r="H264" s="52">
        <f t="shared" si="9"/>
        <v>0</v>
      </c>
      <c r="I264" s="54"/>
      <c r="J264" s="52">
        <f t="shared" si="10"/>
        <v>0</v>
      </c>
      <c r="K264" s="52">
        <f t="shared" si="11"/>
        <v>0</v>
      </c>
      <c r="N264" s="23">
        <v>62.21</v>
      </c>
    </row>
    <row r="265" spans="2:14" ht="57">
      <c r="B265" s="50" t="s">
        <v>510</v>
      </c>
      <c r="C265" s="50" t="s">
        <v>511</v>
      </c>
      <c r="D265" s="51" t="s">
        <v>60</v>
      </c>
      <c r="E265" s="52">
        <v>9</v>
      </c>
      <c r="F265" s="53"/>
      <c r="G265" s="53"/>
      <c r="H265" s="52">
        <f t="shared" si="9"/>
        <v>0</v>
      </c>
      <c r="I265" s="54"/>
      <c r="J265" s="52">
        <f t="shared" si="10"/>
        <v>0</v>
      </c>
      <c r="K265" s="52">
        <f t="shared" si="11"/>
        <v>0</v>
      </c>
      <c r="N265" s="23">
        <v>18.22</v>
      </c>
    </row>
    <row r="266" spans="2:14" ht="57">
      <c r="B266" s="50" t="s">
        <v>512</v>
      </c>
      <c r="C266" s="50" t="s">
        <v>513</v>
      </c>
      <c r="D266" s="51" t="s">
        <v>42</v>
      </c>
      <c r="E266" s="52">
        <v>15</v>
      </c>
      <c r="F266" s="53"/>
      <c r="G266" s="53"/>
      <c r="H266" s="52">
        <f t="shared" si="9"/>
        <v>0</v>
      </c>
      <c r="I266" s="54"/>
      <c r="J266" s="52">
        <f t="shared" si="10"/>
        <v>0</v>
      </c>
      <c r="K266" s="52">
        <f t="shared" si="11"/>
        <v>0</v>
      </c>
      <c r="N266" s="23">
        <v>13.63</v>
      </c>
    </row>
    <row r="267" spans="2:14" ht="42.75">
      <c r="B267" s="50" t="s">
        <v>514</v>
      </c>
      <c r="C267" s="50" t="s">
        <v>515</v>
      </c>
      <c r="D267" s="51" t="s">
        <v>42</v>
      </c>
      <c r="E267" s="52">
        <v>14</v>
      </c>
      <c r="F267" s="53"/>
      <c r="G267" s="53"/>
      <c r="H267" s="52">
        <f t="shared" si="9"/>
        <v>0</v>
      </c>
      <c r="I267" s="54"/>
      <c r="J267" s="52">
        <f t="shared" si="10"/>
        <v>0</v>
      </c>
      <c r="K267" s="52">
        <f t="shared" si="11"/>
        <v>0</v>
      </c>
      <c r="N267" s="23">
        <v>32.64</v>
      </c>
    </row>
    <row r="268" spans="2:14" ht="57">
      <c r="B268" s="50" t="s">
        <v>516</v>
      </c>
      <c r="C268" s="50" t="s">
        <v>517</v>
      </c>
      <c r="D268" s="51" t="s">
        <v>42</v>
      </c>
      <c r="E268" s="52">
        <v>3</v>
      </c>
      <c r="F268" s="53"/>
      <c r="G268" s="53"/>
      <c r="H268" s="52">
        <f t="shared" si="9"/>
        <v>0</v>
      </c>
      <c r="I268" s="54"/>
      <c r="J268" s="52">
        <f t="shared" si="10"/>
        <v>0</v>
      </c>
      <c r="K268" s="52">
        <f t="shared" si="11"/>
        <v>0</v>
      </c>
      <c r="N268" s="23">
        <v>21.21</v>
      </c>
    </row>
    <row r="269" spans="2:14" ht="57">
      <c r="B269" s="50" t="s">
        <v>518</v>
      </c>
      <c r="C269" s="50" t="s">
        <v>519</v>
      </c>
      <c r="D269" s="51" t="s">
        <v>42</v>
      </c>
      <c r="E269" s="52">
        <v>21</v>
      </c>
      <c r="F269" s="53"/>
      <c r="G269" s="53"/>
      <c r="H269" s="52">
        <f t="shared" si="9"/>
        <v>0</v>
      </c>
      <c r="I269" s="54"/>
      <c r="J269" s="52">
        <f t="shared" si="10"/>
        <v>0</v>
      </c>
      <c r="K269" s="52">
        <f t="shared" si="11"/>
        <v>0</v>
      </c>
      <c r="N269" s="23">
        <v>18.61</v>
      </c>
    </row>
    <row r="270" spans="2:14" ht="42.75">
      <c r="B270" s="50" t="s">
        <v>520</v>
      </c>
      <c r="C270" s="50" t="s">
        <v>521</v>
      </c>
      <c r="D270" s="51" t="s">
        <v>42</v>
      </c>
      <c r="E270" s="52">
        <v>5</v>
      </c>
      <c r="F270" s="53"/>
      <c r="G270" s="53"/>
      <c r="H270" s="52">
        <f t="shared" si="9"/>
        <v>0</v>
      </c>
      <c r="I270" s="54"/>
      <c r="J270" s="52">
        <f t="shared" si="10"/>
        <v>0</v>
      </c>
      <c r="K270" s="52">
        <f t="shared" si="11"/>
        <v>0</v>
      </c>
      <c r="N270" s="23">
        <v>49.53</v>
      </c>
    </row>
    <row r="271" spans="2:14" ht="57">
      <c r="B271" s="50" t="s">
        <v>522</v>
      </c>
      <c r="C271" s="50" t="s">
        <v>511</v>
      </c>
      <c r="D271" s="51" t="s">
        <v>60</v>
      </c>
      <c r="E271" s="52">
        <v>9</v>
      </c>
      <c r="F271" s="53"/>
      <c r="G271" s="53"/>
      <c r="H271" s="52">
        <f t="shared" si="9"/>
        <v>0</v>
      </c>
      <c r="I271" s="54"/>
      <c r="J271" s="52">
        <f t="shared" si="10"/>
        <v>0</v>
      </c>
      <c r="K271" s="52">
        <f t="shared" si="11"/>
        <v>0</v>
      </c>
      <c r="N271" s="23">
        <v>18.22</v>
      </c>
    </row>
    <row r="272" spans="2:14" ht="57">
      <c r="B272" s="50" t="s">
        <v>523</v>
      </c>
      <c r="C272" s="50" t="s">
        <v>524</v>
      </c>
      <c r="D272" s="51" t="s">
        <v>60</v>
      </c>
      <c r="E272" s="52">
        <v>6</v>
      </c>
      <c r="F272" s="53"/>
      <c r="G272" s="53"/>
      <c r="H272" s="52">
        <f t="shared" si="9"/>
        <v>0</v>
      </c>
      <c r="I272" s="54"/>
      <c r="J272" s="52">
        <f t="shared" si="10"/>
        <v>0</v>
      </c>
      <c r="K272" s="52">
        <f t="shared" si="11"/>
        <v>0</v>
      </c>
      <c r="N272" s="23">
        <v>61.46</v>
      </c>
    </row>
    <row r="273" spans="2:14" ht="28.5">
      <c r="B273" s="50" t="s">
        <v>525</v>
      </c>
      <c r="C273" s="50" t="s">
        <v>526</v>
      </c>
      <c r="D273" s="51" t="s">
        <v>60</v>
      </c>
      <c r="E273" s="52">
        <v>19</v>
      </c>
      <c r="F273" s="53"/>
      <c r="G273" s="53"/>
      <c r="H273" s="52">
        <f t="shared" si="9"/>
        <v>0</v>
      </c>
      <c r="I273" s="54"/>
      <c r="J273" s="52">
        <f t="shared" si="10"/>
        <v>0</v>
      </c>
      <c r="K273" s="52">
        <f t="shared" si="11"/>
        <v>0</v>
      </c>
      <c r="N273" s="23">
        <v>31.59</v>
      </c>
    </row>
    <row r="274" spans="2:14" ht="57">
      <c r="B274" s="50" t="s">
        <v>527</v>
      </c>
      <c r="C274" s="50" t="s">
        <v>528</v>
      </c>
      <c r="D274" s="51" t="s">
        <v>74</v>
      </c>
      <c r="E274" s="52">
        <v>1</v>
      </c>
      <c r="F274" s="53"/>
      <c r="G274" s="53"/>
      <c r="H274" s="52">
        <f t="shared" si="9"/>
        <v>0</v>
      </c>
      <c r="I274" s="54"/>
      <c r="J274" s="52">
        <f t="shared" si="10"/>
        <v>0</v>
      </c>
      <c r="K274" s="52">
        <f t="shared" si="11"/>
        <v>0</v>
      </c>
      <c r="N274" s="23">
        <v>42.01</v>
      </c>
    </row>
    <row r="275" spans="2:14" ht="28.5">
      <c r="B275" s="50" t="s">
        <v>529</v>
      </c>
      <c r="C275" s="50" t="s">
        <v>530</v>
      </c>
      <c r="D275" s="51" t="s">
        <v>42</v>
      </c>
      <c r="E275" s="52">
        <v>34</v>
      </c>
      <c r="F275" s="53"/>
      <c r="G275" s="53"/>
      <c r="H275" s="52">
        <f t="shared" si="9"/>
        <v>0</v>
      </c>
      <c r="I275" s="54"/>
      <c r="J275" s="52">
        <f t="shared" si="10"/>
        <v>0</v>
      </c>
      <c r="K275" s="52">
        <f t="shared" si="11"/>
        <v>0</v>
      </c>
      <c r="N275" s="23">
        <v>180.38</v>
      </c>
    </row>
    <row r="276" spans="2:14" ht="42.75">
      <c r="B276" s="50" t="s">
        <v>531</v>
      </c>
      <c r="C276" s="50" t="s">
        <v>532</v>
      </c>
      <c r="D276" s="51" t="s">
        <v>42</v>
      </c>
      <c r="E276" s="52">
        <v>2</v>
      </c>
      <c r="F276" s="53"/>
      <c r="G276" s="53"/>
      <c r="H276" s="52">
        <f t="shared" si="9"/>
        <v>0</v>
      </c>
      <c r="I276" s="54"/>
      <c r="J276" s="52">
        <f t="shared" si="10"/>
        <v>0</v>
      </c>
      <c r="K276" s="52">
        <f t="shared" si="11"/>
        <v>0</v>
      </c>
      <c r="N276" s="23">
        <v>577.92</v>
      </c>
    </row>
    <row r="277" spans="2:14" ht="71.25">
      <c r="B277" s="50" t="s">
        <v>533</v>
      </c>
      <c r="C277" s="50" t="s">
        <v>534</v>
      </c>
      <c r="D277" s="51" t="s">
        <v>42</v>
      </c>
      <c r="E277" s="52">
        <v>4</v>
      </c>
      <c r="F277" s="53"/>
      <c r="G277" s="53"/>
      <c r="H277" s="52">
        <f t="shared" si="9"/>
        <v>0</v>
      </c>
      <c r="I277" s="54"/>
      <c r="J277" s="52">
        <f t="shared" si="10"/>
        <v>0</v>
      </c>
      <c r="K277" s="52">
        <f t="shared" si="11"/>
        <v>0</v>
      </c>
      <c r="N277" s="23">
        <v>645.08</v>
      </c>
    </row>
    <row r="278" spans="2:14" ht="71.25">
      <c r="B278" s="50" t="s">
        <v>535</v>
      </c>
      <c r="C278" s="50" t="s">
        <v>536</v>
      </c>
      <c r="D278" s="51" t="s">
        <v>42</v>
      </c>
      <c r="E278" s="52">
        <v>1</v>
      </c>
      <c r="F278" s="53"/>
      <c r="G278" s="53"/>
      <c r="H278" s="52">
        <f t="shared" si="9"/>
        <v>0</v>
      </c>
      <c r="I278" s="54"/>
      <c r="J278" s="52">
        <f t="shared" si="10"/>
        <v>0</v>
      </c>
      <c r="K278" s="52">
        <f t="shared" si="11"/>
        <v>0</v>
      </c>
      <c r="N278" s="23">
        <v>1542.4</v>
      </c>
    </row>
    <row r="279" spans="2:14" ht="42.75">
      <c r="B279" s="50" t="s">
        <v>537</v>
      </c>
      <c r="C279" s="50" t="s">
        <v>538</v>
      </c>
      <c r="D279" s="51" t="s">
        <v>74</v>
      </c>
      <c r="E279" s="52">
        <v>17</v>
      </c>
      <c r="F279" s="53"/>
      <c r="G279" s="53"/>
      <c r="H279" s="52">
        <f t="shared" si="9"/>
        <v>0</v>
      </c>
      <c r="I279" s="54"/>
      <c r="J279" s="52">
        <f t="shared" si="10"/>
        <v>0</v>
      </c>
      <c r="K279" s="52">
        <f t="shared" si="11"/>
        <v>0</v>
      </c>
      <c r="N279" s="23">
        <v>21.49</v>
      </c>
    </row>
    <row r="280" spans="2:14" ht="42.75">
      <c r="B280" s="50" t="s">
        <v>539</v>
      </c>
      <c r="C280" s="50" t="s">
        <v>540</v>
      </c>
      <c r="D280" s="51" t="s">
        <v>74</v>
      </c>
      <c r="E280" s="52">
        <v>24</v>
      </c>
      <c r="F280" s="53"/>
      <c r="G280" s="53"/>
      <c r="H280" s="52">
        <f t="shared" si="9"/>
        <v>0</v>
      </c>
      <c r="I280" s="54"/>
      <c r="J280" s="52">
        <f t="shared" si="10"/>
        <v>0</v>
      </c>
      <c r="K280" s="52">
        <f t="shared" si="11"/>
        <v>0</v>
      </c>
      <c r="N280" s="23">
        <v>27.81</v>
      </c>
    </row>
    <row r="281" spans="2:14" ht="57">
      <c r="B281" s="50" t="s">
        <v>541</v>
      </c>
      <c r="C281" s="50" t="s">
        <v>542</v>
      </c>
      <c r="D281" s="51" t="s">
        <v>74</v>
      </c>
      <c r="E281" s="52">
        <v>19</v>
      </c>
      <c r="F281" s="53"/>
      <c r="G281" s="53"/>
      <c r="H281" s="52">
        <f t="shared" si="9"/>
        <v>0</v>
      </c>
      <c r="I281" s="54"/>
      <c r="J281" s="52">
        <f t="shared" si="10"/>
        <v>0</v>
      </c>
      <c r="K281" s="52">
        <f t="shared" si="11"/>
        <v>0</v>
      </c>
      <c r="N281" s="23">
        <v>36.4</v>
      </c>
    </row>
    <row r="282" spans="2:14" ht="28.5">
      <c r="B282" s="50" t="s">
        <v>543</v>
      </c>
      <c r="C282" s="50" t="s">
        <v>544</v>
      </c>
      <c r="D282" s="51" t="s">
        <v>74</v>
      </c>
      <c r="E282" s="52">
        <v>156</v>
      </c>
      <c r="F282" s="53"/>
      <c r="G282" s="53"/>
      <c r="H282" s="52">
        <f t="shared" si="9"/>
        <v>0</v>
      </c>
      <c r="I282" s="54"/>
      <c r="J282" s="52">
        <f t="shared" si="10"/>
        <v>0</v>
      </c>
      <c r="K282" s="52">
        <f t="shared" si="11"/>
        <v>0</v>
      </c>
      <c r="N282" s="23">
        <v>39.4</v>
      </c>
    </row>
    <row r="283" spans="2:14" ht="28.5">
      <c r="B283" s="50" t="s">
        <v>545</v>
      </c>
      <c r="C283" s="50" t="s">
        <v>546</v>
      </c>
      <c r="D283" s="51" t="s">
        <v>42</v>
      </c>
      <c r="E283" s="52">
        <v>30</v>
      </c>
      <c r="F283" s="53"/>
      <c r="G283" s="53"/>
      <c r="H283" s="52">
        <f t="shared" si="9"/>
        <v>0</v>
      </c>
      <c r="I283" s="54"/>
      <c r="J283" s="52">
        <f t="shared" si="10"/>
        <v>0</v>
      </c>
      <c r="K283" s="52">
        <f t="shared" si="11"/>
        <v>0</v>
      </c>
      <c r="N283" s="23">
        <v>13.95</v>
      </c>
    </row>
    <row r="284" spans="2:14" ht="28.5">
      <c r="B284" s="50" t="s">
        <v>547</v>
      </c>
      <c r="C284" s="50" t="s">
        <v>548</v>
      </c>
      <c r="D284" s="51" t="s">
        <v>42</v>
      </c>
      <c r="E284" s="52">
        <v>216</v>
      </c>
      <c r="F284" s="53"/>
      <c r="G284" s="53"/>
      <c r="H284" s="52">
        <f t="shared" si="9"/>
        <v>0</v>
      </c>
      <c r="I284" s="54"/>
      <c r="J284" s="52">
        <f t="shared" si="10"/>
        <v>0</v>
      </c>
      <c r="K284" s="52">
        <f t="shared" si="11"/>
        <v>0</v>
      </c>
      <c r="N284" s="23">
        <v>15.23</v>
      </c>
    </row>
    <row r="285" spans="2:14" ht="42.75">
      <c r="B285" s="50" t="s">
        <v>549</v>
      </c>
      <c r="C285" s="50" t="s">
        <v>550</v>
      </c>
      <c r="D285" s="51" t="s">
        <v>60</v>
      </c>
      <c r="E285" s="52">
        <v>350</v>
      </c>
      <c r="F285" s="53"/>
      <c r="G285" s="53"/>
      <c r="H285" s="52">
        <f t="shared" si="9"/>
        <v>0</v>
      </c>
      <c r="I285" s="54"/>
      <c r="J285" s="52">
        <f t="shared" si="10"/>
        <v>0</v>
      </c>
      <c r="K285" s="52">
        <f t="shared" si="11"/>
        <v>0</v>
      </c>
      <c r="N285" s="23">
        <v>17.51</v>
      </c>
    </row>
    <row r="286" spans="2:14" ht="42.75">
      <c r="B286" s="50" t="s">
        <v>551</v>
      </c>
      <c r="C286" s="50" t="s">
        <v>552</v>
      </c>
      <c r="D286" s="51" t="s">
        <v>60</v>
      </c>
      <c r="E286" s="52">
        <v>50</v>
      </c>
      <c r="F286" s="53"/>
      <c r="G286" s="53"/>
      <c r="H286" s="52">
        <f t="shared" si="9"/>
        <v>0</v>
      </c>
      <c r="I286" s="54"/>
      <c r="J286" s="52">
        <f t="shared" si="10"/>
        <v>0</v>
      </c>
      <c r="K286" s="52">
        <f t="shared" si="11"/>
        <v>0</v>
      </c>
      <c r="N286" s="23">
        <v>11.55</v>
      </c>
    </row>
    <row r="287" spans="2:14" ht="28.5">
      <c r="B287" s="50" t="s">
        <v>553</v>
      </c>
      <c r="C287" s="50" t="s">
        <v>554</v>
      </c>
      <c r="D287" s="51" t="s">
        <v>42</v>
      </c>
      <c r="E287" s="52">
        <v>76</v>
      </c>
      <c r="F287" s="53"/>
      <c r="G287" s="53"/>
      <c r="H287" s="52">
        <f t="shared" si="9"/>
        <v>0</v>
      </c>
      <c r="I287" s="54"/>
      <c r="J287" s="52">
        <f t="shared" si="10"/>
        <v>0</v>
      </c>
      <c r="K287" s="52">
        <f t="shared" si="11"/>
        <v>0</v>
      </c>
      <c r="N287" s="23">
        <v>19.75</v>
      </c>
    </row>
    <row r="288" spans="2:14" ht="28.5">
      <c r="B288" s="50" t="s">
        <v>555</v>
      </c>
      <c r="C288" s="50" t="s">
        <v>556</v>
      </c>
      <c r="D288" s="51" t="s">
        <v>42</v>
      </c>
      <c r="E288" s="52">
        <v>34</v>
      </c>
      <c r="F288" s="53"/>
      <c r="G288" s="53"/>
      <c r="H288" s="52">
        <f t="shared" si="9"/>
        <v>0</v>
      </c>
      <c r="I288" s="54"/>
      <c r="J288" s="52">
        <f t="shared" si="10"/>
        <v>0</v>
      </c>
      <c r="K288" s="52">
        <f t="shared" si="11"/>
        <v>0</v>
      </c>
      <c r="N288" s="23">
        <v>46.28</v>
      </c>
    </row>
    <row r="289" spans="2:14" ht="14.25">
      <c r="B289" s="50" t="s">
        <v>557</v>
      </c>
      <c r="C289" s="50" t="s">
        <v>558</v>
      </c>
      <c r="D289" s="51" t="s">
        <v>74</v>
      </c>
      <c r="E289" s="52">
        <v>493</v>
      </c>
      <c r="F289" s="53"/>
      <c r="G289" s="53"/>
      <c r="H289" s="52">
        <f t="shared" si="9"/>
        <v>0</v>
      </c>
      <c r="I289" s="54"/>
      <c r="J289" s="52">
        <f t="shared" si="10"/>
        <v>0</v>
      </c>
      <c r="K289" s="52">
        <f t="shared" si="11"/>
        <v>0</v>
      </c>
      <c r="N289" s="23">
        <v>38.33</v>
      </c>
    </row>
    <row r="290" spans="2:14" ht="57">
      <c r="B290" s="50" t="s">
        <v>559</v>
      </c>
      <c r="C290" s="50" t="s">
        <v>560</v>
      </c>
      <c r="D290" s="51" t="s">
        <v>74</v>
      </c>
      <c r="E290" s="52">
        <v>10</v>
      </c>
      <c r="F290" s="53"/>
      <c r="G290" s="53"/>
      <c r="H290" s="52">
        <f t="shared" si="9"/>
        <v>0</v>
      </c>
      <c r="I290" s="54"/>
      <c r="J290" s="52">
        <f t="shared" si="10"/>
        <v>0</v>
      </c>
      <c r="K290" s="52">
        <f t="shared" si="11"/>
        <v>0</v>
      </c>
      <c r="N290" s="23">
        <v>87.52</v>
      </c>
    </row>
    <row r="291" spans="2:14" ht="42.75">
      <c r="B291" s="50" t="s">
        <v>561</v>
      </c>
      <c r="C291" s="50" t="s">
        <v>562</v>
      </c>
      <c r="D291" s="51" t="s">
        <v>74</v>
      </c>
      <c r="E291" s="52">
        <v>114</v>
      </c>
      <c r="F291" s="53"/>
      <c r="G291" s="53"/>
      <c r="H291" s="52">
        <f t="shared" si="9"/>
        <v>0</v>
      </c>
      <c r="I291" s="54"/>
      <c r="J291" s="52">
        <f t="shared" si="10"/>
        <v>0</v>
      </c>
      <c r="K291" s="52">
        <f t="shared" si="11"/>
        <v>0</v>
      </c>
      <c r="N291" s="23">
        <v>113.39</v>
      </c>
    </row>
    <row r="292" spans="2:14" ht="85.5">
      <c r="B292" s="50" t="s">
        <v>563</v>
      </c>
      <c r="C292" s="50" t="s">
        <v>564</v>
      </c>
      <c r="D292" s="51" t="s">
        <v>74</v>
      </c>
      <c r="E292" s="52">
        <v>96</v>
      </c>
      <c r="F292" s="53"/>
      <c r="G292" s="53"/>
      <c r="H292" s="52">
        <f t="shared" si="9"/>
        <v>0</v>
      </c>
      <c r="I292" s="54"/>
      <c r="J292" s="52">
        <f t="shared" si="10"/>
        <v>0</v>
      </c>
      <c r="K292" s="52">
        <f t="shared" si="11"/>
        <v>0</v>
      </c>
      <c r="N292" s="23">
        <v>132.83</v>
      </c>
    </row>
    <row r="293" spans="2:14" ht="28.5">
      <c r="B293" s="50" t="s">
        <v>565</v>
      </c>
      <c r="C293" s="50" t="s">
        <v>566</v>
      </c>
      <c r="D293" s="51" t="s">
        <v>60</v>
      </c>
      <c r="E293" s="52">
        <v>103.6</v>
      </c>
      <c r="F293" s="53"/>
      <c r="G293" s="53"/>
      <c r="H293" s="52">
        <f aca="true" t="shared" si="12" ref="H293:H356">IF(E293&lt;&gt;"",TRUNC(F293,2)+TRUNC(G293,2),"")</f>
        <v>0</v>
      </c>
      <c r="I293" s="54"/>
      <c r="J293" s="52">
        <f aca="true" t="shared" si="13" ref="J293:J356">IF(E293&lt;&gt;"",TRUNC(H293*(1+TRUNC(I293,4)),2),"")</f>
        <v>0</v>
      </c>
      <c r="K293" s="52">
        <f aca="true" t="shared" si="14" ref="K293:K356">IF(E293&lt;&gt;"",TRUNC(TRUNC(J293,2)*TRUNC(E293,2),2),"")</f>
        <v>0</v>
      </c>
      <c r="N293" s="23">
        <v>73.29</v>
      </c>
    </row>
    <row r="294" spans="2:14" ht="57">
      <c r="B294" s="50" t="s">
        <v>567</v>
      </c>
      <c r="C294" s="50" t="s">
        <v>568</v>
      </c>
      <c r="D294" s="51" t="s">
        <v>60</v>
      </c>
      <c r="E294" s="52">
        <v>2806.5</v>
      </c>
      <c r="F294" s="53"/>
      <c r="G294" s="53"/>
      <c r="H294" s="52">
        <f t="shared" si="12"/>
        <v>0</v>
      </c>
      <c r="I294" s="54"/>
      <c r="J294" s="52">
        <f t="shared" si="13"/>
        <v>0</v>
      </c>
      <c r="K294" s="52">
        <f t="shared" si="14"/>
        <v>0</v>
      </c>
      <c r="N294" s="23">
        <v>3.24</v>
      </c>
    </row>
    <row r="295" spans="2:14" ht="42.75">
      <c r="B295" s="50" t="s">
        <v>569</v>
      </c>
      <c r="C295" s="50" t="s">
        <v>570</v>
      </c>
      <c r="D295" s="51" t="s">
        <v>60</v>
      </c>
      <c r="E295" s="52">
        <v>1056.5</v>
      </c>
      <c r="F295" s="53"/>
      <c r="G295" s="53"/>
      <c r="H295" s="52">
        <f t="shared" si="12"/>
        <v>0</v>
      </c>
      <c r="I295" s="54"/>
      <c r="J295" s="52">
        <f t="shared" si="13"/>
        <v>0</v>
      </c>
      <c r="K295" s="52">
        <f t="shared" si="14"/>
        <v>0</v>
      </c>
      <c r="N295" s="23">
        <v>5.01</v>
      </c>
    </row>
    <row r="296" spans="2:14" ht="42.75">
      <c r="B296" s="50" t="s">
        <v>571</v>
      </c>
      <c r="C296" s="50" t="s">
        <v>572</v>
      </c>
      <c r="D296" s="51" t="s">
        <v>60</v>
      </c>
      <c r="E296" s="52">
        <v>468</v>
      </c>
      <c r="F296" s="53"/>
      <c r="G296" s="53"/>
      <c r="H296" s="52">
        <f t="shared" si="12"/>
        <v>0</v>
      </c>
      <c r="I296" s="54"/>
      <c r="J296" s="52">
        <f t="shared" si="13"/>
        <v>0</v>
      </c>
      <c r="K296" s="52">
        <f t="shared" si="14"/>
        <v>0</v>
      </c>
      <c r="N296" s="23">
        <v>6.8</v>
      </c>
    </row>
    <row r="297" spans="2:14" ht="15">
      <c r="B297" s="45" t="s">
        <v>573</v>
      </c>
      <c r="C297" s="60" t="s">
        <v>574</v>
      </c>
      <c r="D297" s="46"/>
      <c r="E297" s="47"/>
      <c r="F297" s="47"/>
      <c r="G297" s="47"/>
      <c r="H297" s="47">
        <f t="shared" si="12"/>
      </c>
      <c r="I297" s="48"/>
      <c r="J297" s="47">
        <f t="shared" si="13"/>
      </c>
      <c r="K297" s="49">
        <f t="shared" si="14"/>
      </c>
      <c r="N297" s="23"/>
    </row>
    <row r="298" spans="2:14" ht="15">
      <c r="B298" s="45" t="s">
        <v>575</v>
      </c>
      <c r="C298" s="60" t="s">
        <v>576</v>
      </c>
      <c r="D298" s="46"/>
      <c r="E298" s="47"/>
      <c r="F298" s="47"/>
      <c r="G298" s="47"/>
      <c r="H298" s="47">
        <f t="shared" si="12"/>
      </c>
      <c r="I298" s="48"/>
      <c r="J298" s="47">
        <f t="shared" si="13"/>
      </c>
      <c r="K298" s="49">
        <f t="shared" si="14"/>
      </c>
      <c r="N298" s="23"/>
    </row>
    <row r="299" spans="2:14" ht="57">
      <c r="B299" s="50" t="s">
        <v>577</v>
      </c>
      <c r="C299" s="50" t="s">
        <v>578</v>
      </c>
      <c r="D299" s="51" t="s">
        <v>60</v>
      </c>
      <c r="E299" s="52">
        <v>5</v>
      </c>
      <c r="F299" s="53"/>
      <c r="G299" s="53"/>
      <c r="H299" s="52">
        <f t="shared" si="12"/>
        <v>0</v>
      </c>
      <c r="I299" s="54"/>
      <c r="J299" s="52">
        <f t="shared" si="13"/>
        <v>0</v>
      </c>
      <c r="K299" s="52">
        <f t="shared" si="14"/>
        <v>0</v>
      </c>
      <c r="N299" s="23">
        <v>9.37</v>
      </c>
    </row>
    <row r="300" spans="2:14" ht="57">
      <c r="B300" s="50" t="s">
        <v>579</v>
      </c>
      <c r="C300" s="50" t="s">
        <v>580</v>
      </c>
      <c r="D300" s="51" t="s">
        <v>60</v>
      </c>
      <c r="E300" s="52">
        <v>5</v>
      </c>
      <c r="F300" s="53"/>
      <c r="G300" s="53"/>
      <c r="H300" s="52">
        <f t="shared" si="12"/>
        <v>0</v>
      </c>
      <c r="I300" s="54"/>
      <c r="J300" s="52">
        <f t="shared" si="13"/>
        <v>0</v>
      </c>
      <c r="K300" s="52">
        <f t="shared" si="14"/>
        <v>0</v>
      </c>
      <c r="N300" s="23">
        <v>11.58</v>
      </c>
    </row>
    <row r="301" spans="2:14" ht="57">
      <c r="B301" s="50" t="s">
        <v>581</v>
      </c>
      <c r="C301" s="50" t="s">
        <v>582</v>
      </c>
      <c r="D301" s="51" t="s">
        <v>60</v>
      </c>
      <c r="E301" s="52">
        <v>5</v>
      </c>
      <c r="F301" s="53"/>
      <c r="G301" s="53"/>
      <c r="H301" s="52">
        <f t="shared" si="12"/>
        <v>0</v>
      </c>
      <c r="I301" s="54"/>
      <c r="J301" s="52">
        <f t="shared" si="13"/>
        <v>0</v>
      </c>
      <c r="K301" s="52">
        <f t="shared" si="14"/>
        <v>0</v>
      </c>
      <c r="N301" s="23">
        <v>1.12</v>
      </c>
    </row>
    <row r="302" spans="2:14" ht="57">
      <c r="B302" s="50" t="s">
        <v>583</v>
      </c>
      <c r="C302" s="50" t="s">
        <v>493</v>
      </c>
      <c r="D302" s="51" t="s">
        <v>60</v>
      </c>
      <c r="E302" s="52">
        <v>6</v>
      </c>
      <c r="F302" s="53"/>
      <c r="G302" s="53"/>
      <c r="H302" s="52">
        <f t="shared" si="12"/>
        <v>0</v>
      </c>
      <c r="I302" s="54"/>
      <c r="J302" s="52">
        <f t="shared" si="13"/>
        <v>0</v>
      </c>
      <c r="K302" s="52">
        <f t="shared" si="14"/>
        <v>0</v>
      </c>
      <c r="N302" s="23">
        <v>12.21</v>
      </c>
    </row>
    <row r="303" spans="2:14" ht="57">
      <c r="B303" s="50" t="s">
        <v>584</v>
      </c>
      <c r="C303" s="50" t="s">
        <v>585</v>
      </c>
      <c r="D303" s="51" t="s">
        <v>42</v>
      </c>
      <c r="E303" s="52">
        <v>2</v>
      </c>
      <c r="F303" s="53"/>
      <c r="G303" s="53"/>
      <c r="H303" s="52">
        <f t="shared" si="12"/>
        <v>0</v>
      </c>
      <c r="I303" s="54"/>
      <c r="J303" s="52">
        <f t="shared" si="13"/>
        <v>0</v>
      </c>
      <c r="K303" s="52">
        <f t="shared" si="14"/>
        <v>0</v>
      </c>
      <c r="N303" s="23">
        <v>15.45</v>
      </c>
    </row>
    <row r="304" spans="2:14" ht="57">
      <c r="B304" s="50" t="s">
        <v>586</v>
      </c>
      <c r="C304" s="50" t="s">
        <v>495</v>
      </c>
      <c r="D304" s="51" t="s">
        <v>42</v>
      </c>
      <c r="E304" s="52">
        <v>6</v>
      </c>
      <c r="F304" s="53"/>
      <c r="G304" s="53"/>
      <c r="H304" s="52">
        <f t="shared" si="12"/>
        <v>0</v>
      </c>
      <c r="I304" s="54"/>
      <c r="J304" s="52">
        <f t="shared" si="13"/>
        <v>0</v>
      </c>
      <c r="K304" s="52">
        <f t="shared" si="14"/>
        <v>0</v>
      </c>
      <c r="N304" s="23">
        <v>9.7</v>
      </c>
    </row>
    <row r="305" spans="2:14" ht="57">
      <c r="B305" s="50" t="s">
        <v>587</v>
      </c>
      <c r="C305" s="50" t="s">
        <v>588</v>
      </c>
      <c r="D305" s="51" t="s">
        <v>42</v>
      </c>
      <c r="E305" s="52">
        <v>1</v>
      </c>
      <c r="F305" s="53"/>
      <c r="G305" s="53"/>
      <c r="H305" s="52">
        <f t="shared" si="12"/>
        <v>0</v>
      </c>
      <c r="I305" s="54"/>
      <c r="J305" s="52">
        <f t="shared" si="13"/>
        <v>0</v>
      </c>
      <c r="K305" s="52">
        <f t="shared" si="14"/>
        <v>0</v>
      </c>
      <c r="N305" s="23">
        <v>15.27</v>
      </c>
    </row>
    <row r="306" spans="2:14" ht="57">
      <c r="B306" s="50" t="s">
        <v>589</v>
      </c>
      <c r="C306" s="50" t="s">
        <v>501</v>
      </c>
      <c r="D306" s="51" t="s">
        <v>60</v>
      </c>
      <c r="E306" s="52">
        <v>6</v>
      </c>
      <c r="F306" s="53"/>
      <c r="G306" s="53"/>
      <c r="H306" s="52">
        <f t="shared" si="12"/>
        <v>0</v>
      </c>
      <c r="I306" s="54"/>
      <c r="J306" s="52">
        <f t="shared" si="13"/>
        <v>0</v>
      </c>
      <c r="K306" s="52">
        <f t="shared" si="14"/>
        <v>0</v>
      </c>
      <c r="N306" s="23">
        <v>15.21</v>
      </c>
    </row>
    <row r="307" spans="2:14" ht="57">
      <c r="B307" s="50" t="s">
        <v>590</v>
      </c>
      <c r="C307" s="50" t="s">
        <v>519</v>
      </c>
      <c r="D307" s="51" t="s">
        <v>42</v>
      </c>
      <c r="E307" s="52">
        <v>2</v>
      </c>
      <c r="F307" s="53"/>
      <c r="G307" s="53"/>
      <c r="H307" s="52">
        <f t="shared" si="12"/>
        <v>0</v>
      </c>
      <c r="I307" s="54"/>
      <c r="J307" s="52">
        <f t="shared" si="13"/>
        <v>0</v>
      </c>
      <c r="K307" s="52">
        <f t="shared" si="14"/>
        <v>0</v>
      </c>
      <c r="N307" s="23">
        <v>18.61</v>
      </c>
    </row>
    <row r="308" spans="2:14" ht="57">
      <c r="B308" s="50" t="s">
        <v>591</v>
      </c>
      <c r="C308" s="50" t="s">
        <v>592</v>
      </c>
      <c r="D308" s="51" t="s">
        <v>42</v>
      </c>
      <c r="E308" s="52">
        <v>4</v>
      </c>
      <c r="F308" s="53"/>
      <c r="G308" s="53"/>
      <c r="H308" s="52">
        <f t="shared" si="12"/>
        <v>0</v>
      </c>
      <c r="I308" s="54"/>
      <c r="J308" s="52">
        <f t="shared" si="13"/>
        <v>0</v>
      </c>
      <c r="K308" s="52">
        <f t="shared" si="14"/>
        <v>0</v>
      </c>
      <c r="N308" s="23">
        <v>11.37</v>
      </c>
    </row>
    <row r="309" spans="2:14" ht="57">
      <c r="B309" s="50" t="s">
        <v>593</v>
      </c>
      <c r="C309" s="50" t="s">
        <v>582</v>
      </c>
      <c r="D309" s="51" t="s">
        <v>60</v>
      </c>
      <c r="E309" s="52">
        <v>5</v>
      </c>
      <c r="F309" s="53"/>
      <c r="G309" s="53"/>
      <c r="H309" s="52">
        <f t="shared" si="12"/>
        <v>0</v>
      </c>
      <c r="I309" s="54"/>
      <c r="J309" s="52">
        <f t="shared" si="13"/>
        <v>0</v>
      </c>
      <c r="K309" s="52">
        <f t="shared" si="14"/>
        <v>0</v>
      </c>
      <c r="N309" s="23">
        <v>1.12</v>
      </c>
    </row>
    <row r="310" spans="2:14" ht="42.75">
      <c r="B310" s="50" t="s">
        <v>594</v>
      </c>
      <c r="C310" s="50" t="s">
        <v>595</v>
      </c>
      <c r="D310" s="51" t="s">
        <v>60</v>
      </c>
      <c r="E310" s="52">
        <v>12</v>
      </c>
      <c r="F310" s="53"/>
      <c r="G310" s="53"/>
      <c r="H310" s="52">
        <f t="shared" si="12"/>
        <v>0</v>
      </c>
      <c r="I310" s="54"/>
      <c r="J310" s="52">
        <f t="shared" si="13"/>
        <v>0</v>
      </c>
      <c r="K310" s="52">
        <f t="shared" si="14"/>
        <v>0</v>
      </c>
      <c r="N310" s="23">
        <v>13.53</v>
      </c>
    </row>
    <row r="311" spans="2:14" ht="57">
      <c r="B311" s="50" t="s">
        <v>596</v>
      </c>
      <c r="C311" s="50" t="s">
        <v>582</v>
      </c>
      <c r="D311" s="51" t="s">
        <v>60</v>
      </c>
      <c r="E311" s="52">
        <v>12</v>
      </c>
      <c r="F311" s="53"/>
      <c r="G311" s="53"/>
      <c r="H311" s="52">
        <f t="shared" si="12"/>
        <v>0</v>
      </c>
      <c r="I311" s="54"/>
      <c r="J311" s="52">
        <f t="shared" si="13"/>
        <v>0</v>
      </c>
      <c r="K311" s="52">
        <f t="shared" si="14"/>
        <v>0</v>
      </c>
      <c r="N311" s="23">
        <v>1.12</v>
      </c>
    </row>
    <row r="312" spans="2:14" ht="42.75">
      <c r="B312" s="50" t="s">
        <v>597</v>
      </c>
      <c r="C312" s="50" t="s">
        <v>598</v>
      </c>
      <c r="D312" s="51" t="s">
        <v>42</v>
      </c>
      <c r="E312" s="52">
        <v>10</v>
      </c>
      <c r="F312" s="53"/>
      <c r="G312" s="53"/>
      <c r="H312" s="52">
        <f t="shared" si="12"/>
        <v>0</v>
      </c>
      <c r="I312" s="54"/>
      <c r="J312" s="52">
        <f t="shared" si="13"/>
        <v>0</v>
      </c>
      <c r="K312" s="52">
        <f t="shared" si="14"/>
        <v>0</v>
      </c>
      <c r="N312" s="23">
        <v>15.4</v>
      </c>
    </row>
    <row r="313" spans="2:14" ht="42.75">
      <c r="B313" s="50" t="s">
        <v>599</v>
      </c>
      <c r="C313" s="50" t="s">
        <v>600</v>
      </c>
      <c r="D313" s="51" t="s">
        <v>42</v>
      </c>
      <c r="E313" s="52">
        <v>4</v>
      </c>
      <c r="F313" s="53"/>
      <c r="G313" s="53"/>
      <c r="H313" s="52">
        <f t="shared" si="12"/>
        <v>0</v>
      </c>
      <c r="I313" s="54"/>
      <c r="J313" s="52">
        <f t="shared" si="13"/>
        <v>0</v>
      </c>
      <c r="K313" s="52">
        <f t="shared" si="14"/>
        <v>0</v>
      </c>
      <c r="N313" s="23">
        <v>23.42</v>
      </c>
    </row>
    <row r="314" spans="2:14" ht="42.75">
      <c r="B314" s="50" t="s">
        <v>601</v>
      </c>
      <c r="C314" s="50" t="s">
        <v>602</v>
      </c>
      <c r="D314" s="51" t="s">
        <v>603</v>
      </c>
      <c r="E314" s="52">
        <v>2</v>
      </c>
      <c r="F314" s="53"/>
      <c r="G314" s="53"/>
      <c r="H314" s="52">
        <f t="shared" si="12"/>
        <v>0</v>
      </c>
      <c r="I314" s="54"/>
      <c r="J314" s="52">
        <f t="shared" si="13"/>
        <v>0</v>
      </c>
      <c r="K314" s="52">
        <f t="shared" si="14"/>
        <v>0</v>
      </c>
      <c r="N314" s="23">
        <v>42.69</v>
      </c>
    </row>
    <row r="315" spans="2:14" ht="42.75">
      <c r="B315" s="50" t="s">
        <v>604</v>
      </c>
      <c r="C315" s="50" t="s">
        <v>605</v>
      </c>
      <c r="D315" s="51" t="s">
        <v>60</v>
      </c>
      <c r="E315" s="52">
        <v>9</v>
      </c>
      <c r="F315" s="53"/>
      <c r="G315" s="53"/>
      <c r="H315" s="52">
        <f t="shared" si="12"/>
        <v>0</v>
      </c>
      <c r="I315" s="54"/>
      <c r="J315" s="52">
        <f t="shared" si="13"/>
        <v>0</v>
      </c>
      <c r="K315" s="52">
        <f t="shared" si="14"/>
        <v>0</v>
      </c>
      <c r="N315" s="23">
        <v>46.74</v>
      </c>
    </row>
    <row r="316" spans="2:14" ht="42.75">
      <c r="B316" s="50" t="s">
        <v>606</v>
      </c>
      <c r="C316" s="50" t="s">
        <v>607</v>
      </c>
      <c r="D316" s="51" t="s">
        <v>42</v>
      </c>
      <c r="E316" s="52">
        <v>6</v>
      </c>
      <c r="F316" s="53"/>
      <c r="G316" s="53"/>
      <c r="H316" s="52">
        <f t="shared" si="12"/>
        <v>0</v>
      </c>
      <c r="I316" s="54"/>
      <c r="J316" s="52">
        <f t="shared" si="13"/>
        <v>0</v>
      </c>
      <c r="K316" s="52">
        <f t="shared" si="14"/>
        <v>0</v>
      </c>
      <c r="N316" s="23">
        <v>47.9</v>
      </c>
    </row>
    <row r="317" spans="2:14" ht="42.75">
      <c r="B317" s="50" t="s">
        <v>608</v>
      </c>
      <c r="C317" s="50" t="s">
        <v>609</v>
      </c>
      <c r="D317" s="51" t="s">
        <v>42</v>
      </c>
      <c r="E317" s="52">
        <v>2</v>
      </c>
      <c r="F317" s="53"/>
      <c r="G317" s="53"/>
      <c r="H317" s="52">
        <f t="shared" si="12"/>
        <v>0</v>
      </c>
      <c r="I317" s="54"/>
      <c r="J317" s="52">
        <f t="shared" si="13"/>
        <v>0</v>
      </c>
      <c r="K317" s="52">
        <f t="shared" si="14"/>
        <v>0</v>
      </c>
      <c r="N317" s="23">
        <v>78.31</v>
      </c>
    </row>
    <row r="318" spans="2:14" ht="71.25">
      <c r="B318" s="50" t="s">
        <v>610</v>
      </c>
      <c r="C318" s="50" t="s">
        <v>611</v>
      </c>
      <c r="D318" s="51" t="s">
        <v>603</v>
      </c>
      <c r="E318" s="52">
        <v>1</v>
      </c>
      <c r="F318" s="53"/>
      <c r="G318" s="53"/>
      <c r="H318" s="52">
        <f t="shared" si="12"/>
        <v>0</v>
      </c>
      <c r="I318" s="54"/>
      <c r="J318" s="52">
        <f t="shared" si="13"/>
        <v>0</v>
      </c>
      <c r="K318" s="52">
        <f t="shared" si="14"/>
        <v>0</v>
      </c>
      <c r="N318" s="23">
        <v>127.03</v>
      </c>
    </row>
    <row r="319" spans="2:14" ht="28.5">
      <c r="B319" s="50" t="s">
        <v>612</v>
      </c>
      <c r="C319" s="50" t="s">
        <v>613</v>
      </c>
      <c r="D319" s="51" t="s">
        <v>60</v>
      </c>
      <c r="E319" s="52">
        <v>30</v>
      </c>
      <c r="F319" s="53"/>
      <c r="G319" s="53"/>
      <c r="H319" s="52">
        <f t="shared" si="12"/>
        <v>0</v>
      </c>
      <c r="I319" s="54"/>
      <c r="J319" s="52">
        <f t="shared" si="13"/>
        <v>0</v>
      </c>
      <c r="K319" s="52">
        <f t="shared" si="14"/>
        <v>0</v>
      </c>
      <c r="N319" s="23">
        <v>17.48</v>
      </c>
    </row>
    <row r="320" spans="2:14" ht="57">
      <c r="B320" s="50" t="s">
        <v>614</v>
      </c>
      <c r="C320" s="50" t="s">
        <v>615</v>
      </c>
      <c r="D320" s="51" t="s">
        <v>60</v>
      </c>
      <c r="E320" s="52">
        <v>40</v>
      </c>
      <c r="F320" s="53"/>
      <c r="G320" s="53"/>
      <c r="H320" s="52">
        <f t="shared" si="12"/>
        <v>0</v>
      </c>
      <c r="I320" s="54"/>
      <c r="J320" s="52">
        <f t="shared" si="13"/>
        <v>0</v>
      </c>
      <c r="K320" s="52">
        <f t="shared" si="14"/>
        <v>0</v>
      </c>
      <c r="N320" s="23">
        <v>31.87</v>
      </c>
    </row>
    <row r="321" spans="2:14" ht="28.5">
      <c r="B321" s="50" t="s">
        <v>616</v>
      </c>
      <c r="C321" s="50" t="s">
        <v>617</v>
      </c>
      <c r="D321" s="51" t="s">
        <v>60</v>
      </c>
      <c r="E321" s="52">
        <v>10</v>
      </c>
      <c r="F321" s="53"/>
      <c r="G321" s="53"/>
      <c r="H321" s="52">
        <f t="shared" si="12"/>
        <v>0</v>
      </c>
      <c r="I321" s="54"/>
      <c r="J321" s="52">
        <f t="shared" si="13"/>
        <v>0</v>
      </c>
      <c r="K321" s="52">
        <f t="shared" si="14"/>
        <v>0</v>
      </c>
      <c r="N321" s="23">
        <v>11.03</v>
      </c>
    </row>
    <row r="322" spans="2:14" ht="28.5">
      <c r="B322" s="50" t="s">
        <v>618</v>
      </c>
      <c r="C322" s="50" t="s">
        <v>619</v>
      </c>
      <c r="D322" s="51" t="s">
        <v>60</v>
      </c>
      <c r="E322" s="52">
        <v>12</v>
      </c>
      <c r="F322" s="53"/>
      <c r="G322" s="53"/>
      <c r="H322" s="52">
        <f t="shared" si="12"/>
        <v>0</v>
      </c>
      <c r="I322" s="54"/>
      <c r="J322" s="52">
        <f t="shared" si="13"/>
        <v>0</v>
      </c>
      <c r="K322" s="52">
        <f t="shared" si="14"/>
        <v>0</v>
      </c>
      <c r="N322" s="23">
        <v>11.46</v>
      </c>
    </row>
    <row r="323" spans="2:14" ht="42.75">
      <c r="B323" s="50" t="s">
        <v>620</v>
      </c>
      <c r="C323" s="50" t="s">
        <v>621</v>
      </c>
      <c r="D323" s="51" t="s">
        <v>61</v>
      </c>
      <c r="E323" s="52">
        <v>7</v>
      </c>
      <c r="F323" s="53"/>
      <c r="G323" s="53"/>
      <c r="H323" s="52">
        <f t="shared" si="12"/>
        <v>0</v>
      </c>
      <c r="I323" s="54"/>
      <c r="J323" s="52">
        <f t="shared" si="13"/>
        <v>0</v>
      </c>
      <c r="K323" s="52">
        <f t="shared" si="14"/>
        <v>0</v>
      </c>
      <c r="N323" s="23">
        <v>70.7</v>
      </c>
    </row>
    <row r="324" spans="2:14" ht="57">
      <c r="B324" s="50" t="s">
        <v>622</v>
      </c>
      <c r="C324" s="50" t="s">
        <v>623</v>
      </c>
      <c r="D324" s="51" t="s">
        <v>36</v>
      </c>
      <c r="E324" s="52">
        <v>43</v>
      </c>
      <c r="F324" s="53"/>
      <c r="G324" s="53"/>
      <c r="H324" s="52">
        <f t="shared" si="12"/>
        <v>0</v>
      </c>
      <c r="I324" s="54"/>
      <c r="J324" s="52">
        <f t="shared" si="13"/>
        <v>0</v>
      </c>
      <c r="K324" s="52">
        <f t="shared" si="14"/>
        <v>0</v>
      </c>
      <c r="N324" s="23">
        <v>14.41</v>
      </c>
    </row>
    <row r="325" spans="2:14" ht="99.75">
      <c r="B325" s="50" t="s">
        <v>624</v>
      </c>
      <c r="C325" s="50" t="s">
        <v>625</v>
      </c>
      <c r="D325" s="51" t="s">
        <v>61</v>
      </c>
      <c r="E325" s="52">
        <v>35</v>
      </c>
      <c r="F325" s="53"/>
      <c r="G325" s="53"/>
      <c r="H325" s="52">
        <f t="shared" si="12"/>
        <v>0</v>
      </c>
      <c r="I325" s="54"/>
      <c r="J325" s="52">
        <f t="shared" si="13"/>
        <v>0</v>
      </c>
      <c r="K325" s="52">
        <f t="shared" si="14"/>
        <v>0</v>
      </c>
      <c r="N325" s="23">
        <v>9.87</v>
      </c>
    </row>
    <row r="326" spans="2:14" ht="28.5">
      <c r="B326" s="50" t="s">
        <v>626</v>
      </c>
      <c r="C326" s="50" t="s">
        <v>627</v>
      </c>
      <c r="D326" s="51" t="s">
        <v>61</v>
      </c>
      <c r="E326" s="52">
        <v>35</v>
      </c>
      <c r="F326" s="53"/>
      <c r="G326" s="53"/>
      <c r="H326" s="52">
        <f t="shared" si="12"/>
        <v>0</v>
      </c>
      <c r="I326" s="54"/>
      <c r="J326" s="52">
        <f t="shared" si="13"/>
        <v>0</v>
      </c>
      <c r="K326" s="52">
        <f t="shared" si="14"/>
        <v>0</v>
      </c>
      <c r="N326" s="23">
        <v>42.85</v>
      </c>
    </row>
    <row r="327" spans="2:14" ht="42.75">
      <c r="B327" s="50" t="s">
        <v>628</v>
      </c>
      <c r="C327" s="50" t="s">
        <v>629</v>
      </c>
      <c r="D327" s="51" t="s">
        <v>36</v>
      </c>
      <c r="E327" s="52">
        <v>2</v>
      </c>
      <c r="F327" s="53"/>
      <c r="G327" s="53"/>
      <c r="H327" s="52">
        <f t="shared" si="12"/>
        <v>0</v>
      </c>
      <c r="I327" s="54"/>
      <c r="J327" s="52">
        <f t="shared" si="13"/>
        <v>0</v>
      </c>
      <c r="K327" s="52">
        <f t="shared" si="14"/>
        <v>0</v>
      </c>
      <c r="N327" s="23">
        <v>24.59</v>
      </c>
    </row>
    <row r="328" spans="2:14" ht="42.75">
      <c r="B328" s="50" t="s">
        <v>630</v>
      </c>
      <c r="C328" s="50" t="s">
        <v>631</v>
      </c>
      <c r="D328" s="51" t="s">
        <v>60</v>
      </c>
      <c r="E328" s="52">
        <v>50</v>
      </c>
      <c r="F328" s="53"/>
      <c r="G328" s="53"/>
      <c r="H328" s="52">
        <f t="shared" si="12"/>
        <v>0</v>
      </c>
      <c r="I328" s="54"/>
      <c r="J328" s="52">
        <f t="shared" si="13"/>
        <v>0</v>
      </c>
      <c r="K328" s="52">
        <f t="shared" si="14"/>
        <v>0</v>
      </c>
      <c r="N328" s="23">
        <v>1.01</v>
      </c>
    </row>
    <row r="329" spans="2:14" ht="57">
      <c r="B329" s="50" t="s">
        <v>632</v>
      </c>
      <c r="C329" s="50" t="s">
        <v>633</v>
      </c>
      <c r="D329" s="51" t="s">
        <v>603</v>
      </c>
      <c r="E329" s="52">
        <v>2</v>
      </c>
      <c r="F329" s="53"/>
      <c r="G329" s="53"/>
      <c r="H329" s="52">
        <f t="shared" si="12"/>
        <v>0</v>
      </c>
      <c r="I329" s="54"/>
      <c r="J329" s="52">
        <f t="shared" si="13"/>
        <v>0</v>
      </c>
      <c r="K329" s="52">
        <f t="shared" si="14"/>
        <v>0</v>
      </c>
      <c r="N329" s="23">
        <v>7.64</v>
      </c>
    </row>
    <row r="330" spans="2:14" ht="57">
      <c r="B330" s="50" t="s">
        <v>634</v>
      </c>
      <c r="C330" s="50" t="s">
        <v>635</v>
      </c>
      <c r="D330" s="51" t="s">
        <v>603</v>
      </c>
      <c r="E330" s="52">
        <v>2</v>
      </c>
      <c r="F330" s="53"/>
      <c r="G330" s="53"/>
      <c r="H330" s="52">
        <f t="shared" si="12"/>
        <v>0</v>
      </c>
      <c r="I330" s="54"/>
      <c r="J330" s="52">
        <f t="shared" si="13"/>
        <v>0</v>
      </c>
      <c r="K330" s="52">
        <f t="shared" si="14"/>
        <v>0</v>
      </c>
      <c r="N330" s="23">
        <v>9.99</v>
      </c>
    </row>
    <row r="331" spans="2:14" ht="57">
      <c r="B331" s="50" t="s">
        <v>636</v>
      </c>
      <c r="C331" s="50" t="s">
        <v>637</v>
      </c>
      <c r="D331" s="51" t="s">
        <v>603</v>
      </c>
      <c r="E331" s="52">
        <v>2</v>
      </c>
      <c r="F331" s="53"/>
      <c r="G331" s="53"/>
      <c r="H331" s="52">
        <f t="shared" si="12"/>
        <v>0</v>
      </c>
      <c r="I331" s="54"/>
      <c r="J331" s="52">
        <f t="shared" si="13"/>
        <v>0</v>
      </c>
      <c r="K331" s="52">
        <f t="shared" si="14"/>
        <v>0</v>
      </c>
      <c r="N331" s="23">
        <v>10.7</v>
      </c>
    </row>
    <row r="332" spans="2:14" ht="57">
      <c r="B332" s="50" t="s">
        <v>638</v>
      </c>
      <c r="C332" s="50" t="s">
        <v>528</v>
      </c>
      <c r="D332" s="51" t="s">
        <v>603</v>
      </c>
      <c r="E332" s="52">
        <v>2</v>
      </c>
      <c r="F332" s="53"/>
      <c r="G332" s="53"/>
      <c r="H332" s="52">
        <f t="shared" si="12"/>
        <v>0</v>
      </c>
      <c r="I332" s="54"/>
      <c r="J332" s="52">
        <f t="shared" si="13"/>
        <v>0</v>
      </c>
      <c r="K332" s="52">
        <f t="shared" si="14"/>
        <v>0</v>
      </c>
      <c r="N332" s="23">
        <v>40.95</v>
      </c>
    </row>
    <row r="333" spans="2:14" ht="28.5">
      <c r="B333" s="50" t="s">
        <v>639</v>
      </c>
      <c r="C333" s="50" t="s">
        <v>640</v>
      </c>
      <c r="D333" s="51" t="s">
        <v>603</v>
      </c>
      <c r="E333" s="52">
        <v>0.25</v>
      </c>
      <c r="F333" s="53"/>
      <c r="G333" s="53"/>
      <c r="H333" s="52">
        <f t="shared" si="12"/>
        <v>0</v>
      </c>
      <c r="I333" s="54"/>
      <c r="J333" s="52">
        <f t="shared" si="13"/>
        <v>0</v>
      </c>
      <c r="K333" s="52">
        <f t="shared" si="14"/>
        <v>0</v>
      </c>
      <c r="N333" s="23">
        <v>81.86</v>
      </c>
    </row>
    <row r="334" spans="2:14" ht="15">
      <c r="B334" s="45" t="s">
        <v>641</v>
      </c>
      <c r="C334" s="60" t="s">
        <v>642</v>
      </c>
      <c r="D334" s="46"/>
      <c r="E334" s="47"/>
      <c r="F334" s="47"/>
      <c r="G334" s="47"/>
      <c r="H334" s="47">
        <f t="shared" si="12"/>
      </c>
      <c r="I334" s="48"/>
      <c r="J334" s="47">
        <f t="shared" si="13"/>
      </c>
      <c r="K334" s="49">
        <f t="shared" si="14"/>
      </c>
      <c r="N334" s="23"/>
    </row>
    <row r="335" spans="2:14" ht="42.75">
      <c r="B335" s="50" t="s">
        <v>643</v>
      </c>
      <c r="C335" s="50" t="s">
        <v>644</v>
      </c>
      <c r="D335" s="51" t="s">
        <v>74</v>
      </c>
      <c r="E335" s="52">
        <v>2</v>
      </c>
      <c r="F335" s="53"/>
      <c r="G335" s="53"/>
      <c r="H335" s="52">
        <f t="shared" si="12"/>
        <v>0</v>
      </c>
      <c r="I335" s="54"/>
      <c r="J335" s="52">
        <f t="shared" si="13"/>
        <v>0</v>
      </c>
      <c r="K335" s="52">
        <f t="shared" si="14"/>
        <v>0</v>
      </c>
      <c r="N335" s="23">
        <v>895.86</v>
      </c>
    </row>
    <row r="336" spans="2:14" ht="42.75">
      <c r="B336" s="50" t="s">
        <v>645</v>
      </c>
      <c r="C336" s="50" t="s">
        <v>646</v>
      </c>
      <c r="D336" s="51" t="s">
        <v>74</v>
      </c>
      <c r="E336" s="52">
        <v>1</v>
      </c>
      <c r="F336" s="53"/>
      <c r="G336" s="53"/>
      <c r="H336" s="52">
        <f t="shared" si="12"/>
        <v>0</v>
      </c>
      <c r="I336" s="54"/>
      <c r="J336" s="52">
        <f t="shared" si="13"/>
        <v>0</v>
      </c>
      <c r="K336" s="52">
        <f t="shared" si="14"/>
        <v>0</v>
      </c>
      <c r="N336" s="23">
        <v>763.03</v>
      </c>
    </row>
    <row r="337" spans="2:14" ht="42.75">
      <c r="B337" s="50" t="s">
        <v>647</v>
      </c>
      <c r="C337" s="50" t="s">
        <v>648</v>
      </c>
      <c r="D337" s="51" t="s">
        <v>74</v>
      </c>
      <c r="E337" s="52">
        <v>1</v>
      </c>
      <c r="F337" s="53"/>
      <c r="G337" s="53"/>
      <c r="H337" s="52">
        <f t="shared" si="12"/>
        <v>0</v>
      </c>
      <c r="I337" s="54"/>
      <c r="J337" s="52">
        <f t="shared" si="13"/>
        <v>0</v>
      </c>
      <c r="K337" s="52">
        <f t="shared" si="14"/>
        <v>0</v>
      </c>
      <c r="N337" s="23">
        <v>1119.99</v>
      </c>
    </row>
    <row r="338" spans="2:14" ht="42.75">
      <c r="B338" s="50" t="s">
        <v>649</v>
      </c>
      <c r="C338" s="50" t="s">
        <v>650</v>
      </c>
      <c r="D338" s="51" t="s">
        <v>74</v>
      </c>
      <c r="E338" s="52">
        <v>2</v>
      </c>
      <c r="F338" s="53"/>
      <c r="G338" s="53"/>
      <c r="H338" s="52">
        <f t="shared" si="12"/>
        <v>0</v>
      </c>
      <c r="I338" s="54"/>
      <c r="J338" s="52">
        <f t="shared" si="13"/>
        <v>0</v>
      </c>
      <c r="K338" s="52">
        <f t="shared" si="14"/>
        <v>0</v>
      </c>
      <c r="N338" s="23">
        <v>1480.19</v>
      </c>
    </row>
    <row r="339" spans="2:14" ht="28.5">
      <c r="B339" s="50" t="s">
        <v>651</v>
      </c>
      <c r="C339" s="50" t="s">
        <v>652</v>
      </c>
      <c r="D339" s="51" t="s">
        <v>74</v>
      </c>
      <c r="E339" s="52">
        <v>1</v>
      </c>
      <c r="F339" s="53"/>
      <c r="G339" s="53"/>
      <c r="H339" s="52">
        <f t="shared" si="12"/>
        <v>0</v>
      </c>
      <c r="I339" s="54"/>
      <c r="J339" s="52">
        <f t="shared" si="13"/>
        <v>0</v>
      </c>
      <c r="K339" s="52">
        <f t="shared" si="14"/>
        <v>0</v>
      </c>
      <c r="N339" s="23">
        <v>446.42</v>
      </c>
    </row>
    <row r="340" spans="2:14" ht="28.5">
      <c r="B340" s="50" t="s">
        <v>653</v>
      </c>
      <c r="C340" s="50" t="s">
        <v>530</v>
      </c>
      <c r="D340" s="51" t="s">
        <v>42</v>
      </c>
      <c r="E340" s="52">
        <v>1</v>
      </c>
      <c r="F340" s="53"/>
      <c r="G340" s="53"/>
      <c r="H340" s="52">
        <f t="shared" si="12"/>
        <v>0</v>
      </c>
      <c r="I340" s="54"/>
      <c r="J340" s="52">
        <f t="shared" si="13"/>
        <v>0</v>
      </c>
      <c r="K340" s="52">
        <f t="shared" si="14"/>
        <v>0</v>
      </c>
      <c r="N340" s="23">
        <v>180.38</v>
      </c>
    </row>
    <row r="341" spans="2:14" ht="28.5">
      <c r="B341" s="50" t="s">
        <v>654</v>
      </c>
      <c r="C341" s="50" t="s">
        <v>655</v>
      </c>
      <c r="D341" s="51" t="s">
        <v>42</v>
      </c>
      <c r="E341" s="52">
        <v>11</v>
      </c>
      <c r="F341" s="53"/>
      <c r="G341" s="53"/>
      <c r="H341" s="52">
        <f t="shared" si="12"/>
        <v>0</v>
      </c>
      <c r="I341" s="54"/>
      <c r="J341" s="52">
        <f t="shared" si="13"/>
        <v>0</v>
      </c>
      <c r="K341" s="52">
        <f t="shared" si="14"/>
        <v>0</v>
      </c>
      <c r="N341" s="23">
        <v>69.62</v>
      </c>
    </row>
    <row r="342" spans="2:14" ht="99.75">
      <c r="B342" s="50" t="s">
        <v>656</v>
      </c>
      <c r="C342" s="50" t="s">
        <v>657</v>
      </c>
      <c r="D342" s="51" t="s">
        <v>74</v>
      </c>
      <c r="E342" s="52">
        <v>2</v>
      </c>
      <c r="F342" s="53"/>
      <c r="G342" s="53"/>
      <c r="H342" s="52">
        <f t="shared" si="12"/>
        <v>0</v>
      </c>
      <c r="I342" s="54"/>
      <c r="J342" s="52">
        <f t="shared" si="13"/>
        <v>0</v>
      </c>
      <c r="K342" s="52">
        <f t="shared" si="14"/>
        <v>0</v>
      </c>
      <c r="N342" s="23">
        <v>1435.14</v>
      </c>
    </row>
    <row r="343" spans="2:14" ht="85.5">
      <c r="B343" s="50" t="s">
        <v>658</v>
      </c>
      <c r="C343" s="50" t="s">
        <v>659</v>
      </c>
      <c r="D343" s="51" t="s">
        <v>74</v>
      </c>
      <c r="E343" s="52">
        <v>1</v>
      </c>
      <c r="F343" s="53"/>
      <c r="G343" s="53"/>
      <c r="H343" s="52">
        <f t="shared" si="12"/>
        <v>0</v>
      </c>
      <c r="I343" s="54"/>
      <c r="J343" s="52">
        <f t="shared" si="13"/>
        <v>0</v>
      </c>
      <c r="K343" s="52">
        <f t="shared" si="14"/>
        <v>0</v>
      </c>
      <c r="N343" s="23">
        <v>798.7</v>
      </c>
    </row>
    <row r="344" spans="2:14" ht="42.75">
      <c r="B344" s="50" t="s">
        <v>660</v>
      </c>
      <c r="C344" s="50" t="s">
        <v>661</v>
      </c>
      <c r="D344" s="51" t="s">
        <v>603</v>
      </c>
      <c r="E344" s="52">
        <v>1</v>
      </c>
      <c r="F344" s="53"/>
      <c r="G344" s="53"/>
      <c r="H344" s="52">
        <f t="shared" si="12"/>
        <v>0</v>
      </c>
      <c r="I344" s="54"/>
      <c r="J344" s="52">
        <f t="shared" si="13"/>
        <v>0</v>
      </c>
      <c r="K344" s="52">
        <f t="shared" si="14"/>
        <v>0</v>
      </c>
      <c r="N344" s="23">
        <v>447.49</v>
      </c>
    </row>
    <row r="345" spans="2:14" ht="57">
      <c r="B345" s="50" t="s">
        <v>662</v>
      </c>
      <c r="C345" s="50" t="s">
        <v>663</v>
      </c>
      <c r="D345" s="51" t="s">
        <v>603</v>
      </c>
      <c r="E345" s="52">
        <v>1</v>
      </c>
      <c r="F345" s="53"/>
      <c r="G345" s="53"/>
      <c r="H345" s="52">
        <f t="shared" si="12"/>
        <v>0</v>
      </c>
      <c r="I345" s="54"/>
      <c r="J345" s="52">
        <f t="shared" si="13"/>
        <v>0</v>
      </c>
      <c r="K345" s="52">
        <f t="shared" si="14"/>
        <v>0</v>
      </c>
      <c r="N345" s="23">
        <v>2245.62</v>
      </c>
    </row>
    <row r="346" spans="2:14" ht="14.25">
      <c r="B346" s="50" t="s">
        <v>664</v>
      </c>
      <c r="C346" s="50" t="s">
        <v>665</v>
      </c>
      <c r="D346" s="51" t="s">
        <v>42</v>
      </c>
      <c r="E346" s="52">
        <v>1</v>
      </c>
      <c r="F346" s="53"/>
      <c r="G346" s="53"/>
      <c r="H346" s="52">
        <f t="shared" si="12"/>
        <v>0</v>
      </c>
      <c r="I346" s="54"/>
      <c r="J346" s="52">
        <f t="shared" si="13"/>
        <v>0</v>
      </c>
      <c r="K346" s="52">
        <f t="shared" si="14"/>
        <v>0</v>
      </c>
      <c r="N346" s="23">
        <v>461.75</v>
      </c>
    </row>
    <row r="347" spans="2:14" ht="42.75">
      <c r="B347" s="50" t="s">
        <v>666</v>
      </c>
      <c r="C347" s="50" t="s">
        <v>667</v>
      </c>
      <c r="D347" s="51" t="s">
        <v>603</v>
      </c>
      <c r="E347" s="52">
        <v>1</v>
      </c>
      <c r="F347" s="53"/>
      <c r="G347" s="53"/>
      <c r="H347" s="52">
        <f t="shared" si="12"/>
        <v>0</v>
      </c>
      <c r="I347" s="54"/>
      <c r="J347" s="52">
        <f t="shared" si="13"/>
        <v>0</v>
      </c>
      <c r="K347" s="52">
        <f t="shared" si="14"/>
        <v>0</v>
      </c>
      <c r="N347" s="23">
        <v>267.52</v>
      </c>
    </row>
    <row r="348" spans="2:14" ht="57">
      <c r="B348" s="50" t="s">
        <v>668</v>
      </c>
      <c r="C348" s="50" t="s">
        <v>669</v>
      </c>
      <c r="D348" s="51" t="s">
        <v>42</v>
      </c>
      <c r="E348" s="52">
        <v>1</v>
      </c>
      <c r="F348" s="53"/>
      <c r="G348" s="53"/>
      <c r="H348" s="52">
        <f t="shared" si="12"/>
        <v>0</v>
      </c>
      <c r="I348" s="54"/>
      <c r="J348" s="52">
        <f t="shared" si="13"/>
        <v>0</v>
      </c>
      <c r="K348" s="52">
        <f t="shared" si="14"/>
        <v>0</v>
      </c>
      <c r="N348" s="23">
        <v>2612.39</v>
      </c>
    </row>
    <row r="349" spans="2:14" ht="28.5">
      <c r="B349" s="50" t="s">
        <v>670</v>
      </c>
      <c r="C349" s="50" t="s">
        <v>671</v>
      </c>
      <c r="D349" s="51" t="s">
        <v>603</v>
      </c>
      <c r="E349" s="52">
        <v>1</v>
      </c>
      <c r="F349" s="53"/>
      <c r="G349" s="53"/>
      <c r="H349" s="52">
        <f t="shared" si="12"/>
        <v>0</v>
      </c>
      <c r="I349" s="54"/>
      <c r="J349" s="52">
        <f t="shared" si="13"/>
        <v>0</v>
      </c>
      <c r="K349" s="52">
        <f t="shared" si="14"/>
        <v>0</v>
      </c>
      <c r="N349" s="23">
        <v>551.62</v>
      </c>
    </row>
    <row r="350" spans="2:14" ht="14.25">
      <c r="B350" s="50" t="s">
        <v>672</v>
      </c>
      <c r="C350" s="50" t="s">
        <v>673</v>
      </c>
      <c r="D350" s="51" t="s">
        <v>74</v>
      </c>
      <c r="E350" s="52">
        <v>3</v>
      </c>
      <c r="F350" s="53"/>
      <c r="G350" s="53"/>
      <c r="H350" s="52">
        <f t="shared" si="12"/>
        <v>0</v>
      </c>
      <c r="I350" s="54"/>
      <c r="J350" s="52">
        <f t="shared" si="13"/>
        <v>0</v>
      </c>
      <c r="K350" s="52">
        <f t="shared" si="14"/>
        <v>0</v>
      </c>
      <c r="N350" s="23">
        <v>43.03</v>
      </c>
    </row>
    <row r="351" spans="2:14" ht="15">
      <c r="B351" s="45" t="s">
        <v>674</v>
      </c>
      <c r="C351" s="60" t="s">
        <v>675</v>
      </c>
      <c r="D351" s="46"/>
      <c r="E351" s="47"/>
      <c r="F351" s="47"/>
      <c r="G351" s="47"/>
      <c r="H351" s="47">
        <f t="shared" si="12"/>
      </c>
      <c r="I351" s="48"/>
      <c r="J351" s="47">
        <f t="shared" si="13"/>
      </c>
      <c r="K351" s="49">
        <f t="shared" si="14"/>
      </c>
      <c r="N351" s="23"/>
    </row>
    <row r="352" spans="2:14" ht="57">
      <c r="B352" s="50" t="s">
        <v>676</v>
      </c>
      <c r="C352" s="50" t="s">
        <v>568</v>
      </c>
      <c r="D352" s="51" t="s">
        <v>60</v>
      </c>
      <c r="E352" s="52">
        <v>170</v>
      </c>
      <c r="F352" s="53"/>
      <c r="G352" s="53"/>
      <c r="H352" s="52">
        <f t="shared" si="12"/>
        <v>0</v>
      </c>
      <c r="I352" s="54"/>
      <c r="J352" s="52">
        <f t="shared" si="13"/>
        <v>0</v>
      </c>
      <c r="K352" s="52">
        <f t="shared" si="14"/>
        <v>0</v>
      </c>
      <c r="N352" s="23">
        <v>3.24</v>
      </c>
    </row>
    <row r="353" spans="2:14" ht="57">
      <c r="B353" s="50" t="s">
        <v>677</v>
      </c>
      <c r="C353" s="50" t="s">
        <v>678</v>
      </c>
      <c r="D353" s="51" t="s">
        <v>60</v>
      </c>
      <c r="E353" s="52">
        <v>80</v>
      </c>
      <c r="F353" s="53"/>
      <c r="G353" s="53"/>
      <c r="H353" s="52">
        <f t="shared" si="12"/>
        <v>0</v>
      </c>
      <c r="I353" s="54"/>
      <c r="J353" s="52">
        <f t="shared" si="13"/>
        <v>0</v>
      </c>
      <c r="K353" s="52">
        <f t="shared" si="14"/>
        <v>0</v>
      </c>
      <c r="N353" s="23">
        <v>3.99</v>
      </c>
    </row>
    <row r="354" spans="2:14" ht="42.75">
      <c r="B354" s="50" t="s">
        <v>679</v>
      </c>
      <c r="C354" s="50" t="s">
        <v>570</v>
      </c>
      <c r="D354" s="51" t="s">
        <v>60</v>
      </c>
      <c r="E354" s="52">
        <v>5</v>
      </c>
      <c r="F354" s="53"/>
      <c r="G354" s="53"/>
      <c r="H354" s="52">
        <f t="shared" si="12"/>
        <v>0</v>
      </c>
      <c r="I354" s="54"/>
      <c r="J354" s="52">
        <f t="shared" si="13"/>
        <v>0</v>
      </c>
      <c r="K354" s="52">
        <f t="shared" si="14"/>
        <v>0</v>
      </c>
      <c r="N354" s="23">
        <v>5.01</v>
      </c>
    </row>
    <row r="355" spans="2:14" ht="42.75">
      <c r="B355" s="50" t="s">
        <v>680</v>
      </c>
      <c r="C355" s="50" t="s">
        <v>681</v>
      </c>
      <c r="D355" s="51" t="s">
        <v>60</v>
      </c>
      <c r="E355" s="52">
        <v>5</v>
      </c>
      <c r="F355" s="53"/>
      <c r="G355" s="53"/>
      <c r="H355" s="52">
        <f t="shared" si="12"/>
        <v>0</v>
      </c>
      <c r="I355" s="54"/>
      <c r="J355" s="52">
        <f t="shared" si="13"/>
        <v>0</v>
      </c>
      <c r="K355" s="52">
        <f t="shared" si="14"/>
        <v>0</v>
      </c>
      <c r="N355" s="23">
        <v>16.63</v>
      </c>
    </row>
    <row r="356" spans="2:14" ht="42.75">
      <c r="B356" s="50" t="s">
        <v>682</v>
      </c>
      <c r="C356" s="50" t="s">
        <v>683</v>
      </c>
      <c r="D356" s="51" t="s">
        <v>60</v>
      </c>
      <c r="E356" s="52">
        <v>4</v>
      </c>
      <c r="F356" s="53"/>
      <c r="G356" s="53"/>
      <c r="H356" s="52">
        <f t="shared" si="12"/>
        <v>0</v>
      </c>
      <c r="I356" s="54"/>
      <c r="J356" s="52">
        <f t="shared" si="13"/>
        <v>0</v>
      </c>
      <c r="K356" s="52">
        <f t="shared" si="14"/>
        <v>0</v>
      </c>
      <c r="N356" s="23">
        <v>17.7</v>
      </c>
    </row>
    <row r="357" spans="2:14" ht="28.5">
      <c r="B357" s="50" t="s">
        <v>684</v>
      </c>
      <c r="C357" s="50" t="s">
        <v>685</v>
      </c>
      <c r="D357" s="51" t="s">
        <v>60</v>
      </c>
      <c r="E357" s="52">
        <v>8</v>
      </c>
      <c r="F357" s="53"/>
      <c r="G357" s="53"/>
      <c r="H357" s="52">
        <f aca="true" t="shared" si="15" ref="H357:H420">IF(E357&lt;&gt;"",TRUNC(F357,2)+TRUNC(G357,2),"")</f>
        <v>0</v>
      </c>
      <c r="I357" s="54"/>
      <c r="J357" s="52">
        <f aca="true" t="shared" si="16" ref="J357:J420">IF(E357&lt;&gt;"",TRUNC(H357*(1+TRUNC(I357,4)),2),"")</f>
        <v>0</v>
      </c>
      <c r="K357" s="52">
        <f aca="true" t="shared" si="17" ref="K357:K420">IF(E357&lt;&gt;"",TRUNC(TRUNC(J357,2)*TRUNC(E357,2),2),"")</f>
        <v>0</v>
      </c>
      <c r="N357" s="23">
        <v>23.28</v>
      </c>
    </row>
    <row r="358" spans="2:14" ht="28.5">
      <c r="B358" s="50" t="s">
        <v>686</v>
      </c>
      <c r="C358" s="50" t="s">
        <v>687</v>
      </c>
      <c r="D358" s="51" t="s">
        <v>60</v>
      </c>
      <c r="E358" s="52">
        <v>3</v>
      </c>
      <c r="F358" s="53"/>
      <c r="G358" s="53"/>
      <c r="H358" s="52">
        <f t="shared" si="15"/>
        <v>0</v>
      </c>
      <c r="I358" s="54"/>
      <c r="J358" s="52">
        <f t="shared" si="16"/>
        <v>0</v>
      </c>
      <c r="K358" s="52">
        <f t="shared" si="17"/>
        <v>0</v>
      </c>
      <c r="N358" s="23">
        <v>49.84</v>
      </c>
    </row>
    <row r="359" spans="2:14" ht="42.75">
      <c r="B359" s="50" t="s">
        <v>688</v>
      </c>
      <c r="C359" s="50" t="s">
        <v>689</v>
      </c>
      <c r="D359" s="51" t="s">
        <v>60</v>
      </c>
      <c r="E359" s="52">
        <v>160</v>
      </c>
      <c r="F359" s="53"/>
      <c r="G359" s="53"/>
      <c r="H359" s="52">
        <f t="shared" si="15"/>
        <v>0</v>
      </c>
      <c r="I359" s="54"/>
      <c r="J359" s="52">
        <f t="shared" si="16"/>
        <v>0</v>
      </c>
      <c r="K359" s="52">
        <f t="shared" si="17"/>
        <v>0</v>
      </c>
      <c r="N359" s="23">
        <v>77.11</v>
      </c>
    </row>
    <row r="360" spans="2:14" ht="42.75">
      <c r="B360" s="50" t="s">
        <v>690</v>
      </c>
      <c r="C360" s="50" t="s">
        <v>691</v>
      </c>
      <c r="D360" s="51" t="s">
        <v>60</v>
      </c>
      <c r="E360" s="52">
        <v>36</v>
      </c>
      <c r="F360" s="53"/>
      <c r="G360" s="53"/>
      <c r="H360" s="52">
        <f t="shared" si="15"/>
        <v>0</v>
      </c>
      <c r="I360" s="54"/>
      <c r="J360" s="52">
        <f t="shared" si="16"/>
        <v>0</v>
      </c>
      <c r="K360" s="52">
        <f t="shared" si="17"/>
        <v>0</v>
      </c>
      <c r="N360" s="23">
        <v>45.53</v>
      </c>
    </row>
    <row r="361" spans="2:14" ht="42.75">
      <c r="B361" s="50" t="s">
        <v>692</v>
      </c>
      <c r="C361" s="50" t="s">
        <v>693</v>
      </c>
      <c r="D361" s="51" t="s">
        <v>60</v>
      </c>
      <c r="E361" s="52">
        <v>5</v>
      </c>
      <c r="F361" s="53"/>
      <c r="G361" s="53"/>
      <c r="H361" s="52">
        <f t="shared" si="15"/>
        <v>0</v>
      </c>
      <c r="I361" s="54"/>
      <c r="J361" s="52">
        <f t="shared" si="16"/>
        <v>0</v>
      </c>
      <c r="K361" s="52">
        <f t="shared" si="17"/>
        <v>0</v>
      </c>
      <c r="N361" s="23">
        <v>18.13</v>
      </c>
    </row>
    <row r="362" spans="2:14" ht="42.75">
      <c r="B362" s="50" t="s">
        <v>694</v>
      </c>
      <c r="C362" s="50" t="s">
        <v>695</v>
      </c>
      <c r="D362" s="51" t="s">
        <v>60</v>
      </c>
      <c r="E362" s="52">
        <v>300</v>
      </c>
      <c r="F362" s="53"/>
      <c r="G362" s="53"/>
      <c r="H362" s="52">
        <f t="shared" si="15"/>
        <v>0</v>
      </c>
      <c r="I362" s="54"/>
      <c r="J362" s="52">
        <f t="shared" si="16"/>
        <v>0</v>
      </c>
      <c r="K362" s="52">
        <f t="shared" si="17"/>
        <v>0</v>
      </c>
      <c r="N362" s="23">
        <v>10.45</v>
      </c>
    </row>
    <row r="363" spans="2:14" ht="42.75">
      <c r="B363" s="50" t="s">
        <v>696</v>
      </c>
      <c r="C363" s="50" t="s">
        <v>697</v>
      </c>
      <c r="D363" s="51" t="s">
        <v>60</v>
      </c>
      <c r="E363" s="52">
        <v>50</v>
      </c>
      <c r="F363" s="53"/>
      <c r="G363" s="53"/>
      <c r="H363" s="52">
        <f t="shared" si="15"/>
        <v>0</v>
      </c>
      <c r="I363" s="54"/>
      <c r="J363" s="52">
        <f t="shared" si="16"/>
        <v>0</v>
      </c>
      <c r="K363" s="52">
        <f t="shared" si="17"/>
        <v>0</v>
      </c>
      <c r="N363" s="23">
        <v>6.86</v>
      </c>
    </row>
    <row r="364" spans="2:14" ht="28.5">
      <c r="B364" s="50" t="s">
        <v>698</v>
      </c>
      <c r="C364" s="50" t="s">
        <v>699</v>
      </c>
      <c r="D364" s="51" t="s">
        <v>60</v>
      </c>
      <c r="E364" s="52">
        <v>42</v>
      </c>
      <c r="F364" s="53"/>
      <c r="G364" s="53"/>
      <c r="H364" s="52">
        <f t="shared" si="15"/>
        <v>0</v>
      </c>
      <c r="I364" s="54"/>
      <c r="J364" s="52">
        <f t="shared" si="16"/>
        <v>0</v>
      </c>
      <c r="K364" s="52">
        <f t="shared" si="17"/>
        <v>0</v>
      </c>
      <c r="N364" s="23">
        <v>56.59</v>
      </c>
    </row>
    <row r="365" spans="2:14" ht="28.5">
      <c r="B365" s="50" t="s">
        <v>700</v>
      </c>
      <c r="C365" s="50" t="s">
        <v>554</v>
      </c>
      <c r="D365" s="51" t="s">
        <v>42</v>
      </c>
      <c r="E365" s="52">
        <v>10</v>
      </c>
      <c r="F365" s="53"/>
      <c r="G365" s="53"/>
      <c r="H365" s="52">
        <f t="shared" si="15"/>
        <v>0</v>
      </c>
      <c r="I365" s="54"/>
      <c r="J365" s="52">
        <f t="shared" si="16"/>
        <v>0</v>
      </c>
      <c r="K365" s="52">
        <f t="shared" si="17"/>
        <v>0</v>
      </c>
      <c r="N365" s="23">
        <v>19.75</v>
      </c>
    </row>
    <row r="366" spans="2:14" ht="28.5">
      <c r="B366" s="50" t="s">
        <v>701</v>
      </c>
      <c r="C366" s="50" t="s">
        <v>702</v>
      </c>
      <c r="D366" s="51" t="s">
        <v>42</v>
      </c>
      <c r="E366" s="52">
        <v>15</v>
      </c>
      <c r="F366" s="53"/>
      <c r="G366" s="53"/>
      <c r="H366" s="52">
        <f t="shared" si="15"/>
        <v>0</v>
      </c>
      <c r="I366" s="54"/>
      <c r="J366" s="52">
        <f t="shared" si="16"/>
        <v>0</v>
      </c>
      <c r="K366" s="52">
        <f t="shared" si="17"/>
        <v>0</v>
      </c>
      <c r="N366" s="23">
        <v>19.68</v>
      </c>
    </row>
    <row r="367" spans="2:14" ht="28.5">
      <c r="B367" s="50" t="s">
        <v>703</v>
      </c>
      <c r="C367" s="50" t="s">
        <v>704</v>
      </c>
      <c r="D367" s="51" t="s">
        <v>42</v>
      </c>
      <c r="E367" s="52">
        <v>13</v>
      </c>
      <c r="F367" s="53"/>
      <c r="G367" s="53"/>
      <c r="H367" s="52">
        <f t="shared" si="15"/>
        <v>0</v>
      </c>
      <c r="I367" s="54"/>
      <c r="J367" s="52">
        <f t="shared" si="16"/>
        <v>0</v>
      </c>
      <c r="K367" s="52">
        <f t="shared" si="17"/>
        <v>0</v>
      </c>
      <c r="N367" s="23">
        <v>20.6</v>
      </c>
    </row>
    <row r="368" spans="2:14" ht="28.5">
      <c r="B368" s="50" t="s">
        <v>705</v>
      </c>
      <c r="C368" s="50" t="s">
        <v>706</v>
      </c>
      <c r="D368" s="51" t="s">
        <v>42</v>
      </c>
      <c r="E368" s="52">
        <v>10</v>
      </c>
      <c r="F368" s="53"/>
      <c r="G368" s="53"/>
      <c r="H368" s="52">
        <f t="shared" si="15"/>
        <v>0</v>
      </c>
      <c r="I368" s="54"/>
      <c r="J368" s="52">
        <f t="shared" si="16"/>
        <v>0</v>
      </c>
      <c r="K368" s="52">
        <f t="shared" si="17"/>
        <v>0</v>
      </c>
      <c r="N368" s="23">
        <v>27.94</v>
      </c>
    </row>
    <row r="369" spans="2:14" ht="28.5">
      <c r="B369" s="50" t="s">
        <v>707</v>
      </c>
      <c r="C369" s="50" t="s">
        <v>708</v>
      </c>
      <c r="D369" s="51" t="s">
        <v>42</v>
      </c>
      <c r="E369" s="52">
        <v>26</v>
      </c>
      <c r="F369" s="53"/>
      <c r="G369" s="53"/>
      <c r="H369" s="52">
        <f t="shared" si="15"/>
        <v>0</v>
      </c>
      <c r="I369" s="54"/>
      <c r="J369" s="52">
        <f t="shared" si="16"/>
        <v>0</v>
      </c>
      <c r="K369" s="52">
        <f t="shared" si="17"/>
        <v>0</v>
      </c>
      <c r="N369" s="23">
        <v>43.5</v>
      </c>
    </row>
    <row r="370" spans="2:14" ht="28.5">
      <c r="B370" s="50" t="s">
        <v>709</v>
      </c>
      <c r="C370" s="50" t="s">
        <v>710</v>
      </c>
      <c r="D370" s="51" t="s">
        <v>111</v>
      </c>
      <c r="E370" s="52">
        <v>25</v>
      </c>
      <c r="F370" s="53"/>
      <c r="G370" s="53"/>
      <c r="H370" s="52">
        <f t="shared" si="15"/>
        <v>0</v>
      </c>
      <c r="I370" s="54"/>
      <c r="J370" s="52">
        <f t="shared" si="16"/>
        <v>0</v>
      </c>
      <c r="K370" s="52">
        <f t="shared" si="17"/>
        <v>0</v>
      </c>
      <c r="N370" s="23">
        <v>40.89</v>
      </c>
    </row>
    <row r="371" spans="2:14" ht="42.75">
      <c r="B371" s="50" t="s">
        <v>711</v>
      </c>
      <c r="C371" s="50" t="s">
        <v>712</v>
      </c>
      <c r="D371" s="51" t="s">
        <v>42</v>
      </c>
      <c r="E371" s="52">
        <v>8</v>
      </c>
      <c r="F371" s="53"/>
      <c r="G371" s="53"/>
      <c r="H371" s="52">
        <f t="shared" si="15"/>
        <v>0</v>
      </c>
      <c r="I371" s="54"/>
      <c r="J371" s="52">
        <f t="shared" si="16"/>
        <v>0</v>
      </c>
      <c r="K371" s="52">
        <f t="shared" si="17"/>
        <v>0</v>
      </c>
      <c r="N371" s="23">
        <v>12.9</v>
      </c>
    </row>
    <row r="372" spans="2:14" ht="42.75">
      <c r="B372" s="50" t="s">
        <v>713</v>
      </c>
      <c r="C372" s="50" t="s">
        <v>714</v>
      </c>
      <c r="D372" s="51" t="s">
        <v>74</v>
      </c>
      <c r="E372" s="52">
        <v>9</v>
      </c>
      <c r="F372" s="53"/>
      <c r="G372" s="53"/>
      <c r="H372" s="52">
        <f t="shared" si="15"/>
        <v>0</v>
      </c>
      <c r="I372" s="54"/>
      <c r="J372" s="52">
        <f t="shared" si="16"/>
        <v>0</v>
      </c>
      <c r="K372" s="52">
        <f t="shared" si="17"/>
        <v>0</v>
      </c>
      <c r="N372" s="23">
        <v>10.34</v>
      </c>
    </row>
    <row r="373" spans="2:14" ht="28.5">
      <c r="B373" s="50" t="s">
        <v>715</v>
      </c>
      <c r="C373" s="50" t="s">
        <v>716</v>
      </c>
      <c r="D373" s="51" t="s">
        <v>74</v>
      </c>
      <c r="E373" s="52">
        <v>6</v>
      </c>
      <c r="F373" s="53"/>
      <c r="G373" s="53"/>
      <c r="H373" s="52">
        <f t="shared" si="15"/>
        <v>0</v>
      </c>
      <c r="I373" s="54"/>
      <c r="J373" s="52">
        <f t="shared" si="16"/>
        <v>0</v>
      </c>
      <c r="K373" s="52">
        <f t="shared" si="17"/>
        <v>0</v>
      </c>
      <c r="N373" s="23">
        <v>105.69</v>
      </c>
    </row>
    <row r="374" spans="2:14" ht="42.75">
      <c r="B374" s="50" t="s">
        <v>717</v>
      </c>
      <c r="C374" s="50" t="s">
        <v>718</v>
      </c>
      <c r="D374" s="51" t="s">
        <v>603</v>
      </c>
      <c r="E374" s="52">
        <v>1</v>
      </c>
      <c r="F374" s="53"/>
      <c r="G374" s="53"/>
      <c r="H374" s="52">
        <f t="shared" si="15"/>
        <v>0</v>
      </c>
      <c r="I374" s="54"/>
      <c r="J374" s="52">
        <f t="shared" si="16"/>
        <v>0</v>
      </c>
      <c r="K374" s="52">
        <f t="shared" si="17"/>
        <v>0</v>
      </c>
      <c r="N374" s="23">
        <v>28.49</v>
      </c>
    </row>
    <row r="375" spans="2:14" ht="15">
      <c r="B375" s="45" t="s">
        <v>719</v>
      </c>
      <c r="C375" s="60" t="s">
        <v>720</v>
      </c>
      <c r="D375" s="46"/>
      <c r="E375" s="47"/>
      <c r="F375" s="47"/>
      <c r="G375" s="47"/>
      <c r="H375" s="47">
        <f t="shared" si="15"/>
      </c>
      <c r="I375" s="48"/>
      <c r="J375" s="47">
        <f t="shared" si="16"/>
      </c>
      <c r="K375" s="49">
        <f t="shared" si="17"/>
      </c>
      <c r="N375" s="23"/>
    </row>
    <row r="376" spans="2:14" ht="42.75">
      <c r="B376" s="50" t="s">
        <v>721</v>
      </c>
      <c r="C376" s="50" t="s">
        <v>722</v>
      </c>
      <c r="D376" s="51" t="s">
        <v>42</v>
      </c>
      <c r="E376" s="52">
        <v>1</v>
      </c>
      <c r="F376" s="53"/>
      <c r="G376" s="53"/>
      <c r="H376" s="52">
        <f t="shared" si="15"/>
        <v>0</v>
      </c>
      <c r="I376" s="54"/>
      <c r="J376" s="52">
        <f t="shared" si="16"/>
        <v>0</v>
      </c>
      <c r="K376" s="52">
        <f t="shared" si="17"/>
        <v>0</v>
      </c>
      <c r="N376" s="23">
        <v>16.03</v>
      </c>
    </row>
    <row r="377" spans="2:14" ht="42.75">
      <c r="B377" s="50" t="s">
        <v>723</v>
      </c>
      <c r="C377" s="50" t="s">
        <v>724</v>
      </c>
      <c r="D377" s="51" t="s">
        <v>42</v>
      </c>
      <c r="E377" s="52">
        <v>1</v>
      </c>
      <c r="F377" s="53"/>
      <c r="G377" s="53"/>
      <c r="H377" s="52">
        <f t="shared" si="15"/>
        <v>0</v>
      </c>
      <c r="I377" s="54"/>
      <c r="J377" s="52">
        <f t="shared" si="16"/>
        <v>0</v>
      </c>
      <c r="K377" s="52">
        <f t="shared" si="17"/>
        <v>0</v>
      </c>
      <c r="N377" s="23">
        <v>112.6</v>
      </c>
    </row>
    <row r="378" spans="2:14" ht="14.25">
      <c r="B378" s="50" t="s">
        <v>725</v>
      </c>
      <c r="C378" s="50" t="s">
        <v>726</v>
      </c>
      <c r="D378" s="51" t="s">
        <v>603</v>
      </c>
      <c r="E378" s="52">
        <v>4</v>
      </c>
      <c r="F378" s="53"/>
      <c r="G378" s="53"/>
      <c r="H378" s="52">
        <f t="shared" si="15"/>
        <v>0</v>
      </c>
      <c r="I378" s="54"/>
      <c r="J378" s="52">
        <f t="shared" si="16"/>
        <v>0</v>
      </c>
      <c r="K378" s="52">
        <f t="shared" si="17"/>
        <v>0</v>
      </c>
      <c r="N378" s="23">
        <v>147.9</v>
      </c>
    </row>
    <row r="379" spans="2:14" ht="42.75">
      <c r="B379" s="50" t="s">
        <v>727</v>
      </c>
      <c r="C379" s="50" t="s">
        <v>728</v>
      </c>
      <c r="D379" s="51" t="s">
        <v>42</v>
      </c>
      <c r="E379" s="52">
        <v>4</v>
      </c>
      <c r="F379" s="53"/>
      <c r="G379" s="53"/>
      <c r="H379" s="52">
        <f t="shared" si="15"/>
        <v>0</v>
      </c>
      <c r="I379" s="54"/>
      <c r="J379" s="52">
        <f t="shared" si="16"/>
        <v>0</v>
      </c>
      <c r="K379" s="52">
        <f t="shared" si="17"/>
        <v>0</v>
      </c>
      <c r="N379" s="23">
        <v>845.53</v>
      </c>
    </row>
    <row r="380" spans="2:14" ht="57">
      <c r="B380" s="50" t="s">
        <v>729</v>
      </c>
      <c r="C380" s="50" t="s">
        <v>730</v>
      </c>
      <c r="D380" s="51" t="s">
        <v>74</v>
      </c>
      <c r="E380" s="52">
        <v>7</v>
      </c>
      <c r="F380" s="53"/>
      <c r="G380" s="53"/>
      <c r="H380" s="52">
        <f t="shared" si="15"/>
        <v>0</v>
      </c>
      <c r="I380" s="54"/>
      <c r="J380" s="52">
        <f t="shared" si="16"/>
        <v>0</v>
      </c>
      <c r="K380" s="52">
        <f t="shared" si="17"/>
        <v>0</v>
      </c>
      <c r="N380" s="23">
        <v>179.97</v>
      </c>
    </row>
    <row r="381" spans="2:14" ht="42.75">
      <c r="B381" s="50" t="s">
        <v>731</v>
      </c>
      <c r="C381" s="50" t="s">
        <v>732</v>
      </c>
      <c r="D381" s="51" t="s">
        <v>74</v>
      </c>
      <c r="E381" s="52">
        <v>3</v>
      </c>
      <c r="F381" s="53"/>
      <c r="G381" s="53"/>
      <c r="H381" s="52">
        <f t="shared" si="15"/>
        <v>0</v>
      </c>
      <c r="I381" s="54"/>
      <c r="J381" s="52">
        <f t="shared" si="16"/>
        <v>0</v>
      </c>
      <c r="K381" s="52">
        <f t="shared" si="17"/>
        <v>0</v>
      </c>
      <c r="N381" s="23">
        <v>110.74</v>
      </c>
    </row>
    <row r="382" spans="2:14" ht="28.5">
      <c r="B382" s="50" t="s">
        <v>733</v>
      </c>
      <c r="C382" s="50" t="s">
        <v>734</v>
      </c>
      <c r="D382" s="51" t="s">
        <v>74</v>
      </c>
      <c r="E382" s="52">
        <v>1</v>
      </c>
      <c r="F382" s="53"/>
      <c r="G382" s="53"/>
      <c r="H382" s="52">
        <f t="shared" si="15"/>
        <v>0</v>
      </c>
      <c r="I382" s="54"/>
      <c r="J382" s="52">
        <f t="shared" si="16"/>
        <v>0</v>
      </c>
      <c r="K382" s="52">
        <f t="shared" si="17"/>
        <v>0</v>
      </c>
      <c r="N382" s="23">
        <v>489.47</v>
      </c>
    </row>
    <row r="383" spans="2:14" ht="42.75">
      <c r="B383" s="50" t="s">
        <v>735</v>
      </c>
      <c r="C383" s="50" t="s">
        <v>736</v>
      </c>
      <c r="D383" s="51" t="s">
        <v>42</v>
      </c>
      <c r="E383" s="52">
        <v>3</v>
      </c>
      <c r="F383" s="53"/>
      <c r="G383" s="53"/>
      <c r="H383" s="52">
        <f t="shared" si="15"/>
        <v>0</v>
      </c>
      <c r="I383" s="54"/>
      <c r="J383" s="52">
        <f t="shared" si="16"/>
        <v>0</v>
      </c>
      <c r="K383" s="52">
        <f t="shared" si="17"/>
        <v>0</v>
      </c>
      <c r="N383" s="23">
        <v>199.61</v>
      </c>
    </row>
    <row r="384" spans="2:14" ht="14.25">
      <c r="B384" s="50" t="s">
        <v>737</v>
      </c>
      <c r="C384" s="50" t="s">
        <v>726</v>
      </c>
      <c r="D384" s="51" t="s">
        <v>603</v>
      </c>
      <c r="E384" s="52">
        <v>3</v>
      </c>
      <c r="F384" s="53"/>
      <c r="G384" s="53"/>
      <c r="H384" s="52">
        <f t="shared" si="15"/>
        <v>0</v>
      </c>
      <c r="I384" s="54"/>
      <c r="J384" s="52">
        <f t="shared" si="16"/>
        <v>0</v>
      </c>
      <c r="K384" s="52">
        <f t="shared" si="17"/>
        <v>0</v>
      </c>
      <c r="N384" s="23">
        <v>147.9</v>
      </c>
    </row>
    <row r="385" spans="2:14" ht="42.75">
      <c r="B385" s="50" t="s">
        <v>738</v>
      </c>
      <c r="C385" s="50" t="s">
        <v>739</v>
      </c>
      <c r="D385" s="51" t="s">
        <v>42</v>
      </c>
      <c r="E385" s="52">
        <v>1</v>
      </c>
      <c r="F385" s="53"/>
      <c r="G385" s="53"/>
      <c r="H385" s="52">
        <f t="shared" si="15"/>
        <v>0</v>
      </c>
      <c r="I385" s="54"/>
      <c r="J385" s="52">
        <f t="shared" si="16"/>
        <v>0</v>
      </c>
      <c r="K385" s="52">
        <f t="shared" si="17"/>
        <v>0</v>
      </c>
      <c r="N385" s="23">
        <v>12381.49</v>
      </c>
    </row>
    <row r="386" spans="2:14" ht="28.5">
      <c r="B386" s="50" t="s">
        <v>740</v>
      </c>
      <c r="C386" s="50" t="s">
        <v>741</v>
      </c>
      <c r="D386" s="51" t="s">
        <v>42</v>
      </c>
      <c r="E386" s="52">
        <v>2</v>
      </c>
      <c r="F386" s="53"/>
      <c r="G386" s="53"/>
      <c r="H386" s="52">
        <f t="shared" si="15"/>
        <v>0</v>
      </c>
      <c r="I386" s="54"/>
      <c r="J386" s="52">
        <f t="shared" si="16"/>
        <v>0</v>
      </c>
      <c r="K386" s="52">
        <f t="shared" si="17"/>
        <v>0</v>
      </c>
      <c r="N386" s="23">
        <v>110.06</v>
      </c>
    </row>
    <row r="387" spans="2:14" ht="15">
      <c r="B387" s="45" t="s">
        <v>742</v>
      </c>
      <c r="C387" s="60" t="s">
        <v>743</v>
      </c>
      <c r="D387" s="46"/>
      <c r="E387" s="47"/>
      <c r="F387" s="47"/>
      <c r="G387" s="47"/>
      <c r="H387" s="47">
        <f t="shared" si="15"/>
      </c>
      <c r="I387" s="48"/>
      <c r="J387" s="47">
        <f t="shared" si="16"/>
      </c>
      <c r="K387" s="49">
        <f t="shared" si="17"/>
      </c>
      <c r="N387" s="23"/>
    </row>
    <row r="388" spans="2:14" ht="57">
      <c r="B388" s="50" t="s">
        <v>744</v>
      </c>
      <c r="C388" s="50" t="s">
        <v>745</v>
      </c>
      <c r="D388" s="51" t="s">
        <v>42</v>
      </c>
      <c r="E388" s="52">
        <v>1</v>
      </c>
      <c r="F388" s="53"/>
      <c r="G388" s="53"/>
      <c r="H388" s="52">
        <f t="shared" si="15"/>
        <v>0</v>
      </c>
      <c r="I388" s="54"/>
      <c r="J388" s="52">
        <f t="shared" si="16"/>
        <v>0</v>
      </c>
      <c r="K388" s="52">
        <f t="shared" si="17"/>
        <v>0</v>
      </c>
      <c r="N388" s="23">
        <v>49.95</v>
      </c>
    </row>
    <row r="389" spans="2:14" ht="42.75">
      <c r="B389" s="50" t="s">
        <v>746</v>
      </c>
      <c r="C389" s="50" t="s">
        <v>497</v>
      </c>
      <c r="D389" s="51" t="s">
        <v>42</v>
      </c>
      <c r="E389" s="52">
        <v>1</v>
      </c>
      <c r="F389" s="53"/>
      <c r="G389" s="53"/>
      <c r="H389" s="52">
        <f t="shared" si="15"/>
        <v>0</v>
      </c>
      <c r="I389" s="54"/>
      <c r="J389" s="52">
        <f t="shared" si="16"/>
        <v>0</v>
      </c>
      <c r="K389" s="52">
        <f t="shared" si="17"/>
        <v>0</v>
      </c>
      <c r="N389" s="23">
        <v>15.98</v>
      </c>
    </row>
    <row r="390" spans="2:14" ht="28.5">
      <c r="B390" s="50" t="s">
        <v>747</v>
      </c>
      <c r="C390" s="50" t="s">
        <v>748</v>
      </c>
      <c r="D390" s="51" t="s">
        <v>42</v>
      </c>
      <c r="E390" s="52">
        <v>1</v>
      </c>
      <c r="F390" s="53"/>
      <c r="G390" s="53"/>
      <c r="H390" s="52">
        <f t="shared" si="15"/>
        <v>0</v>
      </c>
      <c r="I390" s="54"/>
      <c r="J390" s="52">
        <f t="shared" si="16"/>
        <v>0</v>
      </c>
      <c r="K390" s="52">
        <f t="shared" si="17"/>
        <v>0</v>
      </c>
      <c r="N390" s="23">
        <v>3.9</v>
      </c>
    </row>
    <row r="391" spans="2:14" ht="28.5">
      <c r="B391" s="50" t="s">
        <v>749</v>
      </c>
      <c r="C391" s="50" t="s">
        <v>499</v>
      </c>
      <c r="D391" s="51" t="s">
        <v>42</v>
      </c>
      <c r="E391" s="52">
        <v>1</v>
      </c>
      <c r="F391" s="53"/>
      <c r="G391" s="53"/>
      <c r="H391" s="52">
        <f t="shared" si="15"/>
        <v>0</v>
      </c>
      <c r="I391" s="54"/>
      <c r="J391" s="52">
        <f t="shared" si="16"/>
        <v>0</v>
      </c>
      <c r="K391" s="52">
        <f t="shared" si="17"/>
        <v>0</v>
      </c>
      <c r="N391" s="23">
        <v>13.37</v>
      </c>
    </row>
    <row r="392" spans="2:14" ht="15">
      <c r="B392" s="45" t="s">
        <v>750</v>
      </c>
      <c r="C392" s="60" t="s">
        <v>751</v>
      </c>
      <c r="D392" s="46"/>
      <c r="E392" s="47"/>
      <c r="F392" s="47"/>
      <c r="G392" s="47"/>
      <c r="H392" s="47">
        <f t="shared" si="15"/>
      </c>
      <c r="I392" s="48"/>
      <c r="J392" s="47">
        <f t="shared" si="16"/>
      </c>
      <c r="K392" s="49">
        <f t="shared" si="17"/>
      </c>
      <c r="N392" s="23"/>
    </row>
    <row r="393" spans="2:14" ht="42.75">
      <c r="B393" s="50" t="s">
        <v>752</v>
      </c>
      <c r="C393" s="50" t="s">
        <v>753</v>
      </c>
      <c r="D393" s="51" t="s">
        <v>42</v>
      </c>
      <c r="E393" s="52">
        <v>1</v>
      </c>
      <c r="F393" s="53"/>
      <c r="G393" s="53"/>
      <c r="H393" s="52">
        <f t="shared" si="15"/>
        <v>0</v>
      </c>
      <c r="I393" s="54"/>
      <c r="J393" s="52">
        <f t="shared" si="16"/>
        <v>0</v>
      </c>
      <c r="K393" s="52">
        <f t="shared" si="17"/>
        <v>0</v>
      </c>
      <c r="N393" s="23">
        <v>94.85</v>
      </c>
    </row>
    <row r="394" spans="2:14" ht="15">
      <c r="B394" s="45" t="s">
        <v>754</v>
      </c>
      <c r="C394" s="60" t="s">
        <v>755</v>
      </c>
      <c r="D394" s="46"/>
      <c r="E394" s="47"/>
      <c r="F394" s="47"/>
      <c r="G394" s="47"/>
      <c r="H394" s="47">
        <f t="shared" si="15"/>
      </c>
      <c r="I394" s="48"/>
      <c r="J394" s="47">
        <f t="shared" si="16"/>
      </c>
      <c r="K394" s="49">
        <f t="shared" si="17"/>
      </c>
      <c r="N394" s="23"/>
    </row>
    <row r="395" spans="2:14" ht="14.25">
      <c r="B395" s="50" t="s">
        <v>756</v>
      </c>
      <c r="C395" s="50" t="s">
        <v>757</v>
      </c>
      <c r="D395" s="51" t="s">
        <v>74</v>
      </c>
      <c r="E395" s="52">
        <v>1</v>
      </c>
      <c r="F395" s="53"/>
      <c r="G395" s="53"/>
      <c r="H395" s="52">
        <f t="shared" si="15"/>
        <v>0</v>
      </c>
      <c r="I395" s="54"/>
      <c r="J395" s="52">
        <f t="shared" si="16"/>
        <v>0</v>
      </c>
      <c r="K395" s="52">
        <f t="shared" si="17"/>
        <v>0</v>
      </c>
      <c r="N395" s="23">
        <v>2740.22</v>
      </c>
    </row>
    <row r="396" spans="2:14" ht="15">
      <c r="B396" s="45" t="s">
        <v>758</v>
      </c>
      <c r="C396" s="60" t="s">
        <v>759</v>
      </c>
      <c r="D396" s="46"/>
      <c r="E396" s="47"/>
      <c r="F396" s="47"/>
      <c r="G396" s="47"/>
      <c r="H396" s="47">
        <f t="shared" si="15"/>
      </c>
      <c r="I396" s="48"/>
      <c r="J396" s="47">
        <f t="shared" si="16"/>
      </c>
      <c r="K396" s="49">
        <f t="shared" si="17"/>
      </c>
      <c r="N396" s="23"/>
    </row>
    <row r="397" spans="2:14" ht="14.25">
      <c r="B397" s="50" t="s">
        <v>760</v>
      </c>
      <c r="C397" s="50" t="s">
        <v>761</v>
      </c>
      <c r="D397" s="51" t="s">
        <v>74</v>
      </c>
      <c r="E397" s="52">
        <v>1</v>
      </c>
      <c r="F397" s="53"/>
      <c r="G397" s="53"/>
      <c r="H397" s="52">
        <f t="shared" si="15"/>
        <v>0</v>
      </c>
      <c r="I397" s="54"/>
      <c r="J397" s="52">
        <f t="shared" si="16"/>
        <v>0</v>
      </c>
      <c r="K397" s="52">
        <f t="shared" si="17"/>
        <v>0</v>
      </c>
      <c r="N397" s="23">
        <v>2217.36</v>
      </c>
    </row>
    <row r="398" spans="2:14" ht="14.25">
      <c r="B398" s="50" t="s">
        <v>762</v>
      </c>
      <c r="C398" s="50" t="s">
        <v>763</v>
      </c>
      <c r="D398" s="51" t="s">
        <v>74</v>
      </c>
      <c r="E398" s="52">
        <v>1</v>
      </c>
      <c r="F398" s="53"/>
      <c r="G398" s="53"/>
      <c r="H398" s="52">
        <f t="shared" si="15"/>
        <v>0</v>
      </c>
      <c r="I398" s="54"/>
      <c r="J398" s="52">
        <f t="shared" si="16"/>
        <v>0</v>
      </c>
      <c r="K398" s="52">
        <f t="shared" si="17"/>
        <v>0</v>
      </c>
      <c r="N398" s="23">
        <v>2446.55</v>
      </c>
    </row>
    <row r="399" spans="2:14" ht="28.5">
      <c r="B399" s="50" t="s">
        <v>764</v>
      </c>
      <c r="C399" s="50" t="s">
        <v>765</v>
      </c>
      <c r="D399" s="51" t="s">
        <v>74</v>
      </c>
      <c r="E399" s="52">
        <v>2</v>
      </c>
      <c r="F399" s="53"/>
      <c r="G399" s="53"/>
      <c r="H399" s="52">
        <f t="shared" si="15"/>
        <v>0</v>
      </c>
      <c r="I399" s="54"/>
      <c r="J399" s="52">
        <f t="shared" si="16"/>
        <v>0</v>
      </c>
      <c r="K399" s="52">
        <f t="shared" si="17"/>
        <v>0</v>
      </c>
      <c r="N399" s="23">
        <v>420.71</v>
      </c>
    </row>
    <row r="400" spans="2:14" ht="14.25">
      <c r="B400" s="50" t="s">
        <v>766</v>
      </c>
      <c r="C400" s="50" t="s">
        <v>767</v>
      </c>
      <c r="D400" s="51" t="s">
        <v>74</v>
      </c>
      <c r="E400" s="52">
        <v>1</v>
      </c>
      <c r="F400" s="53"/>
      <c r="G400" s="53"/>
      <c r="H400" s="52">
        <f t="shared" si="15"/>
        <v>0</v>
      </c>
      <c r="I400" s="54"/>
      <c r="J400" s="52">
        <f t="shared" si="16"/>
        <v>0</v>
      </c>
      <c r="K400" s="52">
        <f t="shared" si="17"/>
        <v>0</v>
      </c>
      <c r="N400" s="23">
        <v>171.83</v>
      </c>
    </row>
    <row r="401" spans="2:14" ht="28.5">
      <c r="B401" s="50" t="s">
        <v>768</v>
      </c>
      <c r="C401" s="50" t="s">
        <v>769</v>
      </c>
      <c r="D401" s="51" t="s">
        <v>74</v>
      </c>
      <c r="E401" s="52">
        <v>2</v>
      </c>
      <c r="F401" s="53"/>
      <c r="G401" s="53"/>
      <c r="H401" s="52">
        <f t="shared" si="15"/>
        <v>0</v>
      </c>
      <c r="I401" s="54"/>
      <c r="J401" s="52">
        <f t="shared" si="16"/>
        <v>0</v>
      </c>
      <c r="K401" s="52">
        <f t="shared" si="17"/>
        <v>0</v>
      </c>
      <c r="N401" s="23">
        <v>19.75</v>
      </c>
    </row>
    <row r="402" spans="2:14" ht="28.5">
      <c r="B402" s="50" t="s">
        <v>770</v>
      </c>
      <c r="C402" s="50" t="s">
        <v>771</v>
      </c>
      <c r="D402" s="51" t="s">
        <v>74</v>
      </c>
      <c r="E402" s="52">
        <v>3</v>
      </c>
      <c r="F402" s="53"/>
      <c r="G402" s="53"/>
      <c r="H402" s="52">
        <f t="shared" si="15"/>
        <v>0</v>
      </c>
      <c r="I402" s="54"/>
      <c r="J402" s="52">
        <f t="shared" si="16"/>
        <v>0</v>
      </c>
      <c r="K402" s="52">
        <f t="shared" si="17"/>
        <v>0</v>
      </c>
      <c r="N402" s="23">
        <v>19.75</v>
      </c>
    </row>
    <row r="403" spans="2:14" ht="14.25">
      <c r="B403" s="50" t="s">
        <v>772</v>
      </c>
      <c r="C403" s="50" t="s">
        <v>773</v>
      </c>
      <c r="D403" s="51" t="s">
        <v>74</v>
      </c>
      <c r="E403" s="52">
        <v>22</v>
      </c>
      <c r="F403" s="53"/>
      <c r="G403" s="53"/>
      <c r="H403" s="52">
        <f t="shared" si="15"/>
        <v>0</v>
      </c>
      <c r="I403" s="54"/>
      <c r="J403" s="52">
        <f t="shared" si="16"/>
        <v>0</v>
      </c>
      <c r="K403" s="52">
        <f t="shared" si="17"/>
        <v>0</v>
      </c>
      <c r="N403" s="23">
        <v>40.82</v>
      </c>
    </row>
    <row r="404" spans="2:14" ht="14.25">
      <c r="B404" s="50" t="s">
        <v>774</v>
      </c>
      <c r="C404" s="50" t="s">
        <v>775</v>
      </c>
      <c r="D404" s="51" t="s">
        <v>74</v>
      </c>
      <c r="E404" s="52">
        <v>22</v>
      </c>
      <c r="F404" s="53"/>
      <c r="G404" s="53"/>
      <c r="H404" s="52">
        <f t="shared" si="15"/>
        <v>0</v>
      </c>
      <c r="I404" s="54"/>
      <c r="J404" s="52">
        <f t="shared" si="16"/>
        <v>0</v>
      </c>
      <c r="K404" s="52">
        <f t="shared" si="17"/>
        <v>0</v>
      </c>
      <c r="N404" s="23">
        <v>53.1</v>
      </c>
    </row>
    <row r="405" spans="2:14" ht="42.75">
      <c r="B405" s="50" t="s">
        <v>776</v>
      </c>
      <c r="C405" s="50" t="s">
        <v>777</v>
      </c>
      <c r="D405" s="51" t="s">
        <v>74</v>
      </c>
      <c r="E405" s="52">
        <v>3</v>
      </c>
      <c r="F405" s="53"/>
      <c r="G405" s="53"/>
      <c r="H405" s="52">
        <f t="shared" si="15"/>
        <v>0</v>
      </c>
      <c r="I405" s="54"/>
      <c r="J405" s="52">
        <f t="shared" si="16"/>
        <v>0</v>
      </c>
      <c r="K405" s="52">
        <f t="shared" si="17"/>
        <v>0</v>
      </c>
      <c r="N405" s="23">
        <v>51.94</v>
      </c>
    </row>
    <row r="406" spans="2:14" ht="42.75">
      <c r="B406" s="50" t="s">
        <v>778</v>
      </c>
      <c r="C406" s="50" t="s">
        <v>779</v>
      </c>
      <c r="D406" s="51" t="s">
        <v>74</v>
      </c>
      <c r="E406" s="52">
        <v>9</v>
      </c>
      <c r="F406" s="53"/>
      <c r="G406" s="53"/>
      <c r="H406" s="52">
        <f t="shared" si="15"/>
        <v>0</v>
      </c>
      <c r="I406" s="54"/>
      <c r="J406" s="52">
        <f t="shared" si="16"/>
        <v>0</v>
      </c>
      <c r="K406" s="52">
        <f t="shared" si="17"/>
        <v>0</v>
      </c>
      <c r="N406" s="23">
        <v>30.63</v>
      </c>
    </row>
    <row r="407" spans="2:14" ht="42.75">
      <c r="B407" s="50" t="s">
        <v>780</v>
      </c>
      <c r="C407" s="50" t="s">
        <v>497</v>
      </c>
      <c r="D407" s="51" t="s">
        <v>42</v>
      </c>
      <c r="E407" s="52">
        <v>3</v>
      </c>
      <c r="F407" s="53"/>
      <c r="G407" s="53"/>
      <c r="H407" s="52">
        <f t="shared" si="15"/>
        <v>0</v>
      </c>
      <c r="I407" s="54"/>
      <c r="J407" s="52">
        <f t="shared" si="16"/>
        <v>0</v>
      </c>
      <c r="K407" s="52">
        <f t="shared" si="17"/>
        <v>0</v>
      </c>
      <c r="N407" s="23">
        <v>15.98</v>
      </c>
    </row>
    <row r="408" spans="2:14" ht="42.75">
      <c r="B408" s="50" t="s">
        <v>781</v>
      </c>
      <c r="C408" s="50" t="s">
        <v>782</v>
      </c>
      <c r="D408" s="51" t="s">
        <v>42</v>
      </c>
      <c r="E408" s="52">
        <v>9</v>
      </c>
      <c r="F408" s="53"/>
      <c r="G408" s="53"/>
      <c r="H408" s="52">
        <f t="shared" si="15"/>
        <v>0</v>
      </c>
      <c r="I408" s="54"/>
      <c r="J408" s="52">
        <f t="shared" si="16"/>
        <v>0</v>
      </c>
      <c r="K408" s="52">
        <f t="shared" si="17"/>
        <v>0</v>
      </c>
      <c r="N408" s="23">
        <v>20.23</v>
      </c>
    </row>
    <row r="409" spans="2:14" ht="57">
      <c r="B409" s="50" t="s">
        <v>783</v>
      </c>
      <c r="C409" s="50" t="s">
        <v>493</v>
      </c>
      <c r="D409" s="51" t="s">
        <v>60</v>
      </c>
      <c r="E409" s="52">
        <v>34</v>
      </c>
      <c r="F409" s="53"/>
      <c r="G409" s="53"/>
      <c r="H409" s="52">
        <f t="shared" si="15"/>
        <v>0</v>
      </c>
      <c r="I409" s="54"/>
      <c r="J409" s="52">
        <f t="shared" si="16"/>
        <v>0</v>
      </c>
      <c r="K409" s="52">
        <f t="shared" si="17"/>
        <v>0</v>
      </c>
      <c r="N409" s="23">
        <v>12.21</v>
      </c>
    </row>
    <row r="410" spans="2:14" ht="42.75">
      <c r="B410" s="50" t="s">
        <v>784</v>
      </c>
      <c r="C410" s="50" t="s">
        <v>785</v>
      </c>
      <c r="D410" s="51" t="s">
        <v>42</v>
      </c>
      <c r="E410" s="52">
        <v>3</v>
      </c>
      <c r="F410" s="53"/>
      <c r="G410" s="53"/>
      <c r="H410" s="52">
        <f t="shared" si="15"/>
        <v>0</v>
      </c>
      <c r="I410" s="54"/>
      <c r="J410" s="52">
        <f t="shared" si="16"/>
        <v>0</v>
      </c>
      <c r="K410" s="52">
        <f t="shared" si="17"/>
        <v>0</v>
      </c>
      <c r="N410" s="23">
        <v>36.74</v>
      </c>
    </row>
    <row r="411" spans="2:14" ht="57">
      <c r="B411" s="50" t="s">
        <v>786</v>
      </c>
      <c r="C411" s="50" t="s">
        <v>491</v>
      </c>
      <c r="D411" s="51" t="s">
        <v>42</v>
      </c>
      <c r="E411" s="52">
        <v>2</v>
      </c>
      <c r="F411" s="53"/>
      <c r="G411" s="53"/>
      <c r="H411" s="52">
        <f t="shared" si="15"/>
        <v>0</v>
      </c>
      <c r="I411" s="54"/>
      <c r="J411" s="52">
        <f t="shared" si="16"/>
        <v>0</v>
      </c>
      <c r="K411" s="52">
        <f t="shared" si="17"/>
        <v>0</v>
      </c>
      <c r="N411" s="23">
        <v>11.18</v>
      </c>
    </row>
    <row r="412" spans="2:14" ht="57">
      <c r="B412" s="50" t="s">
        <v>787</v>
      </c>
      <c r="C412" s="50" t="s">
        <v>788</v>
      </c>
      <c r="D412" s="51" t="s">
        <v>42</v>
      </c>
      <c r="E412" s="52">
        <v>5</v>
      </c>
      <c r="F412" s="53"/>
      <c r="G412" s="53"/>
      <c r="H412" s="52">
        <f t="shared" si="15"/>
        <v>0</v>
      </c>
      <c r="I412" s="54"/>
      <c r="J412" s="52">
        <f t="shared" si="16"/>
        <v>0</v>
      </c>
      <c r="K412" s="52">
        <f t="shared" si="17"/>
        <v>0</v>
      </c>
      <c r="N412" s="23">
        <v>6.89</v>
      </c>
    </row>
    <row r="413" spans="2:14" ht="28.5">
      <c r="B413" s="50" t="s">
        <v>789</v>
      </c>
      <c r="C413" s="50" t="s">
        <v>790</v>
      </c>
      <c r="D413" s="51" t="s">
        <v>74</v>
      </c>
      <c r="E413" s="52">
        <v>7</v>
      </c>
      <c r="F413" s="53"/>
      <c r="G413" s="53"/>
      <c r="H413" s="52">
        <f t="shared" si="15"/>
        <v>0</v>
      </c>
      <c r="I413" s="54"/>
      <c r="J413" s="52">
        <f t="shared" si="16"/>
        <v>0</v>
      </c>
      <c r="K413" s="52">
        <f t="shared" si="17"/>
        <v>0</v>
      </c>
      <c r="N413" s="23">
        <v>7.59</v>
      </c>
    </row>
    <row r="414" spans="2:14" ht="28.5">
      <c r="B414" s="50" t="s">
        <v>791</v>
      </c>
      <c r="C414" s="50" t="s">
        <v>792</v>
      </c>
      <c r="D414" s="51" t="s">
        <v>74</v>
      </c>
      <c r="E414" s="52">
        <v>8</v>
      </c>
      <c r="F414" s="53"/>
      <c r="G414" s="53"/>
      <c r="H414" s="52">
        <f t="shared" si="15"/>
        <v>0</v>
      </c>
      <c r="I414" s="54"/>
      <c r="J414" s="52">
        <f t="shared" si="16"/>
        <v>0</v>
      </c>
      <c r="K414" s="52">
        <f t="shared" si="17"/>
        <v>0</v>
      </c>
      <c r="N414" s="23">
        <v>8.12</v>
      </c>
    </row>
    <row r="415" spans="2:14" ht="28.5">
      <c r="B415" s="50" t="s">
        <v>793</v>
      </c>
      <c r="C415" s="50" t="s">
        <v>485</v>
      </c>
      <c r="D415" s="51" t="s">
        <v>42</v>
      </c>
      <c r="E415" s="52">
        <v>8</v>
      </c>
      <c r="F415" s="53"/>
      <c r="G415" s="53"/>
      <c r="H415" s="52">
        <f t="shared" si="15"/>
        <v>0</v>
      </c>
      <c r="I415" s="54"/>
      <c r="J415" s="52">
        <f t="shared" si="16"/>
        <v>0</v>
      </c>
      <c r="K415" s="52">
        <f t="shared" si="17"/>
        <v>0</v>
      </c>
      <c r="N415" s="23">
        <v>28.91</v>
      </c>
    </row>
    <row r="416" spans="2:14" ht="57">
      <c r="B416" s="50" t="s">
        <v>794</v>
      </c>
      <c r="C416" s="50" t="s">
        <v>501</v>
      </c>
      <c r="D416" s="51" t="s">
        <v>60</v>
      </c>
      <c r="E416" s="52">
        <v>9</v>
      </c>
      <c r="F416" s="53"/>
      <c r="G416" s="53"/>
      <c r="H416" s="52">
        <f t="shared" si="15"/>
        <v>0</v>
      </c>
      <c r="I416" s="54"/>
      <c r="J416" s="52">
        <f t="shared" si="16"/>
        <v>0</v>
      </c>
      <c r="K416" s="52">
        <f t="shared" si="17"/>
        <v>0</v>
      </c>
      <c r="N416" s="23">
        <v>15.21</v>
      </c>
    </row>
    <row r="417" spans="2:14" ht="28.5">
      <c r="B417" s="50" t="s">
        <v>795</v>
      </c>
      <c r="C417" s="50" t="s">
        <v>503</v>
      </c>
      <c r="D417" s="51" t="s">
        <v>42</v>
      </c>
      <c r="E417" s="52">
        <v>9</v>
      </c>
      <c r="F417" s="53"/>
      <c r="G417" s="53"/>
      <c r="H417" s="52">
        <f t="shared" si="15"/>
        <v>0</v>
      </c>
      <c r="I417" s="54"/>
      <c r="J417" s="52">
        <f t="shared" si="16"/>
        <v>0</v>
      </c>
      <c r="K417" s="52">
        <f t="shared" si="17"/>
        <v>0</v>
      </c>
      <c r="N417" s="23">
        <v>3.36</v>
      </c>
    </row>
    <row r="418" spans="2:14" ht="57">
      <c r="B418" s="50" t="s">
        <v>796</v>
      </c>
      <c r="C418" s="50" t="s">
        <v>592</v>
      </c>
      <c r="D418" s="51" t="s">
        <v>42</v>
      </c>
      <c r="E418" s="52">
        <v>7</v>
      </c>
      <c r="F418" s="53"/>
      <c r="G418" s="53"/>
      <c r="H418" s="52">
        <f t="shared" si="15"/>
        <v>0</v>
      </c>
      <c r="I418" s="54"/>
      <c r="J418" s="52">
        <f t="shared" si="16"/>
        <v>0</v>
      </c>
      <c r="K418" s="52">
        <f t="shared" si="17"/>
        <v>0</v>
      </c>
      <c r="N418" s="23">
        <v>11.37</v>
      </c>
    </row>
    <row r="419" spans="2:14" ht="28.5">
      <c r="B419" s="50" t="s">
        <v>797</v>
      </c>
      <c r="C419" s="50" t="s">
        <v>798</v>
      </c>
      <c r="D419" s="51" t="s">
        <v>74</v>
      </c>
      <c r="E419" s="52">
        <v>2</v>
      </c>
      <c r="F419" s="53"/>
      <c r="G419" s="53"/>
      <c r="H419" s="52">
        <f t="shared" si="15"/>
        <v>0</v>
      </c>
      <c r="I419" s="54"/>
      <c r="J419" s="52">
        <f t="shared" si="16"/>
        <v>0</v>
      </c>
      <c r="K419" s="52">
        <f t="shared" si="17"/>
        <v>0</v>
      </c>
      <c r="N419" s="23">
        <v>18.06</v>
      </c>
    </row>
    <row r="420" spans="2:14" ht="28.5">
      <c r="B420" s="50" t="s">
        <v>799</v>
      </c>
      <c r="C420" s="50" t="s">
        <v>800</v>
      </c>
      <c r="D420" s="51" t="s">
        <v>74</v>
      </c>
      <c r="E420" s="52">
        <v>2</v>
      </c>
      <c r="F420" s="53"/>
      <c r="G420" s="53"/>
      <c r="H420" s="52">
        <f t="shared" si="15"/>
        <v>0</v>
      </c>
      <c r="I420" s="54"/>
      <c r="J420" s="52">
        <f t="shared" si="16"/>
        <v>0</v>
      </c>
      <c r="K420" s="52">
        <f t="shared" si="17"/>
        <v>0</v>
      </c>
      <c r="N420" s="23">
        <v>7.72</v>
      </c>
    </row>
    <row r="421" spans="2:14" ht="57">
      <c r="B421" s="50" t="s">
        <v>801</v>
      </c>
      <c r="C421" s="50" t="s">
        <v>505</v>
      </c>
      <c r="D421" s="51" t="s">
        <v>42</v>
      </c>
      <c r="E421" s="52">
        <v>2</v>
      </c>
      <c r="F421" s="53"/>
      <c r="G421" s="53"/>
      <c r="H421" s="52">
        <f aca="true" t="shared" si="18" ref="H421:H450">IF(E421&lt;&gt;"",TRUNC(F421,2)+TRUNC(G421,2),"")</f>
        <v>0</v>
      </c>
      <c r="I421" s="54"/>
      <c r="J421" s="52">
        <f aca="true" t="shared" si="19" ref="J421:J450">IF(E421&lt;&gt;"",TRUNC(H421*(1+TRUNC(I421,4)),2),"")</f>
        <v>0</v>
      </c>
      <c r="K421" s="52">
        <f aca="true" t="shared" si="20" ref="K421:K450">IF(E421&lt;&gt;"",TRUNC(TRUNC(J421,2)*TRUNC(E421,2),2),"")</f>
        <v>0</v>
      </c>
      <c r="N421" s="23">
        <v>44.98</v>
      </c>
    </row>
    <row r="422" spans="2:14" ht="57">
      <c r="B422" s="50" t="s">
        <v>802</v>
      </c>
      <c r="C422" s="50" t="s">
        <v>511</v>
      </c>
      <c r="D422" s="51" t="s">
        <v>60</v>
      </c>
      <c r="E422" s="52">
        <v>15</v>
      </c>
      <c r="F422" s="53"/>
      <c r="G422" s="53"/>
      <c r="H422" s="52">
        <f t="shared" si="18"/>
        <v>0</v>
      </c>
      <c r="I422" s="54"/>
      <c r="J422" s="52">
        <f t="shared" si="19"/>
        <v>0</v>
      </c>
      <c r="K422" s="52">
        <f t="shared" si="20"/>
        <v>0</v>
      </c>
      <c r="N422" s="23">
        <v>18.22</v>
      </c>
    </row>
    <row r="423" spans="2:14" ht="57">
      <c r="B423" s="50" t="s">
        <v>803</v>
      </c>
      <c r="C423" s="50" t="s">
        <v>804</v>
      </c>
      <c r="D423" s="51" t="s">
        <v>42</v>
      </c>
      <c r="E423" s="52">
        <v>1</v>
      </c>
      <c r="F423" s="53"/>
      <c r="G423" s="53"/>
      <c r="H423" s="52">
        <f t="shared" si="18"/>
        <v>0</v>
      </c>
      <c r="I423" s="54"/>
      <c r="J423" s="52">
        <f t="shared" si="19"/>
        <v>0</v>
      </c>
      <c r="K423" s="52">
        <f t="shared" si="20"/>
        <v>0</v>
      </c>
      <c r="N423" s="23">
        <v>44.61</v>
      </c>
    </row>
    <row r="424" spans="2:14" ht="57">
      <c r="B424" s="50" t="s">
        <v>805</v>
      </c>
      <c r="C424" s="50" t="s">
        <v>806</v>
      </c>
      <c r="D424" s="51" t="s">
        <v>42</v>
      </c>
      <c r="E424" s="52">
        <v>3</v>
      </c>
      <c r="F424" s="53"/>
      <c r="G424" s="53"/>
      <c r="H424" s="52">
        <f t="shared" si="18"/>
        <v>0</v>
      </c>
      <c r="I424" s="54"/>
      <c r="J424" s="52">
        <f t="shared" si="19"/>
        <v>0</v>
      </c>
      <c r="K424" s="52">
        <f t="shared" si="20"/>
        <v>0</v>
      </c>
      <c r="N424" s="23">
        <v>18.61</v>
      </c>
    </row>
    <row r="425" spans="2:14" ht="57">
      <c r="B425" s="50" t="s">
        <v>807</v>
      </c>
      <c r="C425" s="50" t="s">
        <v>808</v>
      </c>
      <c r="D425" s="51" t="s">
        <v>42</v>
      </c>
      <c r="E425" s="52">
        <v>8</v>
      </c>
      <c r="F425" s="53"/>
      <c r="G425" s="53"/>
      <c r="H425" s="52">
        <f t="shared" si="18"/>
        <v>0</v>
      </c>
      <c r="I425" s="54"/>
      <c r="J425" s="52">
        <f t="shared" si="19"/>
        <v>0</v>
      </c>
      <c r="K425" s="52">
        <f t="shared" si="20"/>
        <v>0</v>
      </c>
      <c r="N425" s="23">
        <v>14.82</v>
      </c>
    </row>
    <row r="426" spans="2:14" ht="42.75">
      <c r="B426" s="50" t="s">
        <v>809</v>
      </c>
      <c r="C426" s="50" t="s">
        <v>810</v>
      </c>
      <c r="D426" s="51" t="s">
        <v>74</v>
      </c>
      <c r="E426" s="52">
        <v>3</v>
      </c>
      <c r="F426" s="53"/>
      <c r="G426" s="53"/>
      <c r="H426" s="52">
        <f t="shared" si="18"/>
        <v>0</v>
      </c>
      <c r="I426" s="54"/>
      <c r="J426" s="52">
        <f t="shared" si="19"/>
        <v>0</v>
      </c>
      <c r="K426" s="52">
        <f t="shared" si="20"/>
        <v>0</v>
      </c>
      <c r="N426" s="23">
        <v>8.01</v>
      </c>
    </row>
    <row r="427" spans="2:14" ht="28.5">
      <c r="B427" s="50" t="s">
        <v>811</v>
      </c>
      <c r="C427" s="50" t="s">
        <v>556</v>
      </c>
      <c r="D427" s="51" t="s">
        <v>42</v>
      </c>
      <c r="E427" s="52">
        <v>3</v>
      </c>
      <c r="F427" s="53"/>
      <c r="G427" s="53"/>
      <c r="H427" s="52">
        <f t="shared" si="18"/>
        <v>0</v>
      </c>
      <c r="I427" s="54"/>
      <c r="J427" s="52">
        <f t="shared" si="19"/>
        <v>0</v>
      </c>
      <c r="K427" s="52">
        <f t="shared" si="20"/>
        <v>0</v>
      </c>
      <c r="N427" s="23">
        <v>46.28</v>
      </c>
    </row>
    <row r="428" spans="2:14" ht="42.75">
      <c r="B428" s="50" t="s">
        <v>812</v>
      </c>
      <c r="C428" s="50" t="s">
        <v>813</v>
      </c>
      <c r="D428" s="51" t="s">
        <v>42</v>
      </c>
      <c r="E428" s="52">
        <v>2</v>
      </c>
      <c r="F428" s="53"/>
      <c r="G428" s="53"/>
      <c r="H428" s="52">
        <f t="shared" si="18"/>
        <v>0</v>
      </c>
      <c r="I428" s="54"/>
      <c r="J428" s="52">
        <f t="shared" si="19"/>
        <v>0</v>
      </c>
      <c r="K428" s="52">
        <f t="shared" si="20"/>
        <v>0</v>
      </c>
      <c r="N428" s="23">
        <v>220.05</v>
      </c>
    </row>
    <row r="429" spans="2:14" ht="28.5">
      <c r="B429" s="50" t="s">
        <v>814</v>
      </c>
      <c r="C429" s="50" t="s">
        <v>685</v>
      </c>
      <c r="D429" s="51" t="s">
        <v>60</v>
      </c>
      <c r="E429" s="52">
        <v>30</v>
      </c>
      <c r="F429" s="53"/>
      <c r="G429" s="53"/>
      <c r="H429" s="52">
        <f t="shared" si="18"/>
        <v>0</v>
      </c>
      <c r="I429" s="54"/>
      <c r="J429" s="52">
        <f t="shared" si="19"/>
        <v>0</v>
      </c>
      <c r="K429" s="52">
        <f t="shared" si="20"/>
        <v>0</v>
      </c>
      <c r="N429" s="23">
        <v>23.28</v>
      </c>
    </row>
    <row r="430" spans="2:14" ht="28.5">
      <c r="B430" s="50" t="s">
        <v>815</v>
      </c>
      <c r="C430" s="50" t="s">
        <v>687</v>
      </c>
      <c r="D430" s="51" t="s">
        <v>60</v>
      </c>
      <c r="E430" s="52">
        <v>25</v>
      </c>
      <c r="F430" s="53"/>
      <c r="G430" s="53"/>
      <c r="H430" s="52">
        <f t="shared" si="18"/>
        <v>0</v>
      </c>
      <c r="I430" s="54"/>
      <c r="J430" s="52">
        <f t="shared" si="19"/>
        <v>0</v>
      </c>
      <c r="K430" s="52">
        <f t="shared" si="20"/>
        <v>0</v>
      </c>
      <c r="N430" s="23">
        <v>55.75</v>
      </c>
    </row>
    <row r="431" spans="2:14" ht="57">
      <c r="B431" s="50" t="s">
        <v>816</v>
      </c>
      <c r="C431" s="50" t="s">
        <v>487</v>
      </c>
      <c r="D431" s="51" t="s">
        <v>60</v>
      </c>
      <c r="E431" s="52">
        <v>10</v>
      </c>
      <c r="F431" s="53"/>
      <c r="G431" s="53"/>
      <c r="H431" s="52">
        <f t="shared" si="18"/>
        <v>0</v>
      </c>
      <c r="I431" s="54"/>
      <c r="J431" s="52">
        <f t="shared" si="19"/>
        <v>0</v>
      </c>
      <c r="K431" s="52">
        <f t="shared" si="20"/>
        <v>0</v>
      </c>
      <c r="N431" s="23">
        <v>8.42</v>
      </c>
    </row>
    <row r="432" spans="2:14" ht="14.25">
      <c r="B432" s="50" t="s">
        <v>817</v>
      </c>
      <c r="C432" s="50" t="s">
        <v>818</v>
      </c>
      <c r="D432" s="51" t="s">
        <v>74</v>
      </c>
      <c r="E432" s="52">
        <v>4</v>
      </c>
      <c r="F432" s="53"/>
      <c r="G432" s="53"/>
      <c r="H432" s="52">
        <f t="shared" si="18"/>
        <v>0</v>
      </c>
      <c r="I432" s="54"/>
      <c r="J432" s="52">
        <f t="shared" si="19"/>
        <v>0</v>
      </c>
      <c r="K432" s="52">
        <f t="shared" si="20"/>
        <v>0</v>
      </c>
      <c r="N432" s="23">
        <v>19.95</v>
      </c>
    </row>
    <row r="433" spans="2:14" ht="28.5">
      <c r="B433" s="50" t="s">
        <v>819</v>
      </c>
      <c r="C433" s="50" t="s">
        <v>820</v>
      </c>
      <c r="D433" s="51" t="s">
        <v>74</v>
      </c>
      <c r="E433" s="52">
        <v>1</v>
      </c>
      <c r="F433" s="53"/>
      <c r="G433" s="53"/>
      <c r="H433" s="52">
        <f t="shared" si="18"/>
        <v>0</v>
      </c>
      <c r="I433" s="54"/>
      <c r="J433" s="52">
        <f t="shared" si="19"/>
        <v>0</v>
      </c>
      <c r="K433" s="52">
        <f t="shared" si="20"/>
        <v>0</v>
      </c>
      <c r="N433" s="23">
        <v>642.55</v>
      </c>
    </row>
    <row r="434" spans="2:14" ht="42.75">
      <c r="B434" s="50" t="s">
        <v>821</v>
      </c>
      <c r="C434" s="50" t="s">
        <v>822</v>
      </c>
      <c r="D434" s="51" t="s">
        <v>74</v>
      </c>
      <c r="E434" s="52">
        <v>5</v>
      </c>
      <c r="F434" s="53"/>
      <c r="G434" s="53"/>
      <c r="H434" s="52">
        <f t="shared" si="18"/>
        <v>0</v>
      </c>
      <c r="I434" s="54"/>
      <c r="J434" s="52">
        <f t="shared" si="19"/>
        <v>0</v>
      </c>
      <c r="K434" s="52">
        <f t="shared" si="20"/>
        <v>0</v>
      </c>
      <c r="N434" s="23">
        <v>49.99</v>
      </c>
    </row>
    <row r="435" spans="2:14" ht="28.5">
      <c r="B435" s="50" t="s">
        <v>823</v>
      </c>
      <c r="C435" s="50" t="s">
        <v>824</v>
      </c>
      <c r="D435" s="51" t="s">
        <v>60</v>
      </c>
      <c r="E435" s="52">
        <v>80</v>
      </c>
      <c r="F435" s="53"/>
      <c r="G435" s="53"/>
      <c r="H435" s="52">
        <f t="shared" si="18"/>
        <v>0</v>
      </c>
      <c r="I435" s="54"/>
      <c r="J435" s="52">
        <f t="shared" si="19"/>
        <v>0</v>
      </c>
      <c r="K435" s="52">
        <f t="shared" si="20"/>
        <v>0</v>
      </c>
      <c r="N435" s="23">
        <v>4.09</v>
      </c>
    </row>
    <row r="436" spans="2:14" ht="42.75">
      <c r="B436" s="50" t="s">
        <v>825</v>
      </c>
      <c r="C436" s="50" t="s">
        <v>826</v>
      </c>
      <c r="D436" s="51" t="s">
        <v>60</v>
      </c>
      <c r="E436" s="52">
        <v>10</v>
      </c>
      <c r="F436" s="53"/>
      <c r="G436" s="53"/>
      <c r="H436" s="52">
        <f t="shared" si="18"/>
        <v>0</v>
      </c>
      <c r="I436" s="54"/>
      <c r="J436" s="52">
        <f t="shared" si="19"/>
        <v>0</v>
      </c>
      <c r="K436" s="52">
        <f t="shared" si="20"/>
        <v>0</v>
      </c>
      <c r="N436" s="23">
        <v>6.75</v>
      </c>
    </row>
    <row r="437" spans="2:14" ht="28.5">
      <c r="B437" s="50" t="s">
        <v>827</v>
      </c>
      <c r="C437" s="50" t="s">
        <v>828</v>
      </c>
      <c r="D437" s="51" t="s">
        <v>60</v>
      </c>
      <c r="E437" s="52">
        <v>950</v>
      </c>
      <c r="F437" s="53"/>
      <c r="G437" s="53"/>
      <c r="H437" s="52">
        <f t="shared" si="18"/>
        <v>0</v>
      </c>
      <c r="I437" s="54"/>
      <c r="J437" s="52">
        <f t="shared" si="19"/>
        <v>0</v>
      </c>
      <c r="K437" s="52">
        <f t="shared" si="20"/>
        <v>0</v>
      </c>
      <c r="N437" s="23">
        <v>8.37</v>
      </c>
    </row>
    <row r="438" spans="2:14" ht="28.5">
      <c r="B438" s="50" t="s">
        <v>829</v>
      </c>
      <c r="C438" s="50" t="s">
        <v>830</v>
      </c>
      <c r="D438" s="51" t="s">
        <v>60</v>
      </c>
      <c r="E438" s="52">
        <v>206</v>
      </c>
      <c r="F438" s="53"/>
      <c r="G438" s="53"/>
      <c r="H438" s="52">
        <f t="shared" si="18"/>
        <v>0</v>
      </c>
      <c r="I438" s="54"/>
      <c r="J438" s="52">
        <f t="shared" si="19"/>
        <v>0</v>
      </c>
      <c r="K438" s="52">
        <f t="shared" si="20"/>
        <v>0</v>
      </c>
      <c r="N438" s="23">
        <v>4.55</v>
      </c>
    </row>
    <row r="439" spans="2:14" ht="28.5">
      <c r="B439" s="50" t="s">
        <v>831</v>
      </c>
      <c r="C439" s="50" t="s">
        <v>832</v>
      </c>
      <c r="D439" s="51" t="s">
        <v>60</v>
      </c>
      <c r="E439" s="52">
        <v>153.88</v>
      </c>
      <c r="F439" s="53"/>
      <c r="G439" s="53"/>
      <c r="H439" s="52">
        <f t="shared" si="18"/>
        <v>0</v>
      </c>
      <c r="I439" s="54"/>
      <c r="J439" s="52">
        <f t="shared" si="19"/>
        <v>0</v>
      </c>
      <c r="K439" s="52">
        <f t="shared" si="20"/>
        <v>0</v>
      </c>
      <c r="N439" s="23">
        <v>5.2</v>
      </c>
    </row>
    <row r="440" spans="2:14" ht="14.25">
      <c r="B440" s="50" t="s">
        <v>833</v>
      </c>
      <c r="C440" s="50" t="s">
        <v>834</v>
      </c>
      <c r="D440" s="51" t="s">
        <v>74</v>
      </c>
      <c r="E440" s="52">
        <v>4</v>
      </c>
      <c r="F440" s="53"/>
      <c r="G440" s="53"/>
      <c r="H440" s="52">
        <f t="shared" si="18"/>
        <v>0</v>
      </c>
      <c r="I440" s="54"/>
      <c r="J440" s="52">
        <f t="shared" si="19"/>
        <v>0</v>
      </c>
      <c r="K440" s="52">
        <f t="shared" si="20"/>
        <v>0</v>
      </c>
      <c r="N440" s="23">
        <v>23.63</v>
      </c>
    </row>
    <row r="441" spans="2:14" ht="28.5">
      <c r="B441" s="50" t="s">
        <v>835</v>
      </c>
      <c r="C441" s="50" t="s">
        <v>836</v>
      </c>
      <c r="D441" s="51" t="s">
        <v>74</v>
      </c>
      <c r="E441" s="52">
        <v>3</v>
      </c>
      <c r="F441" s="53"/>
      <c r="G441" s="53"/>
      <c r="H441" s="52">
        <f t="shared" si="18"/>
        <v>0</v>
      </c>
      <c r="I441" s="54"/>
      <c r="J441" s="52">
        <f t="shared" si="19"/>
        <v>0</v>
      </c>
      <c r="K441" s="52">
        <f t="shared" si="20"/>
        <v>0</v>
      </c>
      <c r="N441" s="23">
        <v>218.81</v>
      </c>
    </row>
    <row r="442" spans="2:14" ht="14.25">
      <c r="B442" s="50" t="s">
        <v>837</v>
      </c>
      <c r="C442" s="50" t="s">
        <v>838</v>
      </c>
      <c r="D442" s="51" t="s">
        <v>74</v>
      </c>
      <c r="E442" s="52">
        <v>3</v>
      </c>
      <c r="F442" s="53"/>
      <c r="G442" s="53"/>
      <c r="H442" s="52">
        <f t="shared" si="18"/>
        <v>0</v>
      </c>
      <c r="I442" s="54"/>
      <c r="J442" s="52">
        <f t="shared" si="19"/>
        <v>0</v>
      </c>
      <c r="K442" s="52">
        <f t="shared" si="20"/>
        <v>0</v>
      </c>
      <c r="N442" s="23">
        <v>48.8</v>
      </c>
    </row>
    <row r="443" spans="2:14" ht="15">
      <c r="B443" s="45" t="s">
        <v>839</v>
      </c>
      <c r="C443" s="60" t="s">
        <v>840</v>
      </c>
      <c r="D443" s="46"/>
      <c r="E443" s="47"/>
      <c r="F443" s="47"/>
      <c r="G443" s="47"/>
      <c r="H443" s="47">
        <f t="shared" si="18"/>
      </c>
      <c r="I443" s="48"/>
      <c r="J443" s="47">
        <f t="shared" si="19"/>
      </c>
      <c r="K443" s="49">
        <f t="shared" si="20"/>
      </c>
      <c r="N443" s="23"/>
    </row>
    <row r="444" spans="2:14" ht="28.5">
      <c r="B444" s="50" t="s">
        <v>841</v>
      </c>
      <c r="C444" s="50" t="s">
        <v>842</v>
      </c>
      <c r="D444" s="51" t="s">
        <v>60</v>
      </c>
      <c r="E444" s="52">
        <v>133</v>
      </c>
      <c r="F444" s="53"/>
      <c r="G444" s="53"/>
      <c r="H444" s="52">
        <f t="shared" si="18"/>
        <v>0</v>
      </c>
      <c r="I444" s="54"/>
      <c r="J444" s="52">
        <f t="shared" si="19"/>
        <v>0</v>
      </c>
      <c r="K444" s="52">
        <f t="shared" si="20"/>
        <v>0</v>
      </c>
      <c r="N444" s="23">
        <v>26.74</v>
      </c>
    </row>
    <row r="445" spans="2:14" ht="28.5">
      <c r="B445" s="50" t="s">
        <v>843</v>
      </c>
      <c r="C445" s="50" t="s">
        <v>844</v>
      </c>
      <c r="D445" s="51" t="s">
        <v>60</v>
      </c>
      <c r="E445" s="52">
        <v>133</v>
      </c>
      <c r="F445" s="53"/>
      <c r="G445" s="53"/>
      <c r="H445" s="52">
        <f t="shared" si="18"/>
        <v>0</v>
      </c>
      <c r="I445" s="54"/>
      <c r="J445" s="52">
        <f t="shared" si="19"/>
        <v>0</v>
      </c>
      <c r="K445" s="52">
        <f t="shared" si="20"/>
        <v>0</v>
      </c>
      <c r="N445" s="23">
        <v>33.58</v>
      </c>
    </row>
    <row r="446" spans="2:14" ht="28.5">
      <c r="B446" s="50" t="s">
        <v>845</v>
      </c>
      <c r="C446" s="50" t="s">
        <v>846</v>
      </c>
      <c r="D446" s="51" t="s">
        <v>60</v>
      </c>
      <c r="E446" s="52">
        <v>133</v>
      </c>
      <c r="F446" s="53"/>
      <c r="G446" s="53"/>
      <c r="H446" s="52">
        <f t="shared" si="18"/>
        <v>0</v>
      </c>
      <c r="I446" s="54"/>
      <c r="J446" s="52">
        <f t="shared" si="19"/>
        <v>0</v>
      </c>
      <c r="K446" s="52">
        <f t="shared" si="20"/>
        <v>0</v>
      </c>
      <c r="N446" s="23">
        <v>13.3</v>
      </c>
    </row>
    <row r="447" spans="2:14" ht="28.5">
      <c r="B447" s="50" t="s">
        <v>847</v>
      </c>
      <c r="C447" s="50" t="s">
        <v>848</v>
      </c>
      <c r="D447" s="51" t="s">
        <v>60</v>
      </c>
      <c r="E447" s="52">
        <v>133</v>
      </c>
      <c r="F447" s="53"/>
      <c r="G447" s="53"/>
      <c r="H447" s="52">
        <f t="shared" si="18"/>
        <v>0</v>
      </c>
      <c r="I447" s="54"/>
      <c r="J447" s="52">
        <f t="shared" si="19"/>
        <v>0</v>
      </c>
      <c r="K447" s="52">
        <f t="shared" si="20"/>
        <v>0</v>
      </c>
      <c r="N447" s="23">
        <v>11.95</v>
      </c>
    </row>
    <row r="448" spans="2:14" ht="57">
      <c r="B448" s="50" t="s">
        <v>849</v>
      </c>
      <c r="C448" s="50" t="s">
        <v>493</v>
      </c>
      <c r="D448" s="51" t="s">
        <v>60</v>
      </c>
      <c r="E448" s="52">
        <v>140</v>
      </c>
      <c r="F448" s="53"/>
      <c r="G448" s="53"/>
      <c r="H448" s="52">
        <f t="shared" si="18"/>
        <v>0</v>
      </c>
      <c r="I448" s="54"/>
      <c r="J448" s="52">
        <f t="shared" si="19"/>
        <v>0</v>
      </c>
      <c r="K448" s="52">
        <f t="shared" si="20"/>
        <v>0</v>
      </c>
      <c r="N448" s="23">
        <v>12.21</v>
      </c>
    </row>
    <row r="449" spans="2:14" ht="57">
      <c r="B449" s="50" t="s">
        <v>850</v>
      </c>
      <c r="C449" s="50" t="s">
        <v>568</v>
      </c>
      <c r="D449" s="51" t="s">
        <v>60</v>
      </c>
      <c r="E449" s="52">
        <v>980</v>
      </c>
      <c r="F449" s="53"/>
      <c r="G449" s="53"/>
      <c r="H449" s="52">
        <f t="shared" si="18"/>
        <v>0</v>
      </c>
      <c r="I449" s="54"/>
      <c r="J449" s="52">
        <f t="shared" si="19"/>
        <v>0</v>
      </c>
      <c r="K449" s="52">
        <f t="shared" si="20"/>
        <v>0</v>
      </c>
      <c r="N449" s="23">
        <v>3.24</v>
      </c>
    </row>
    <row r="450" spans="2:14" ht="14.25">
      <c r="B450" s="50" t="s">
        <v>851</v>
      </c>
      <c r="C450" s="50" t="s">
        <v>852</v>
      </c>
      <c r="D450" s="51" t="s">
        <v>60</v>
      </c>
      <c r="E450" s="52">
        <v>21</v>
      </c>
      <c r="F450" s="53"/>
      <c r="G450" s="53"/>
      <c r="H450" s="52">
        <f t="shared" si="18"/>
        <v>0</v>
      </c>
      <c r="I450" s="54"/>
      <c r="J450" s="52">
        <f t="shared" si="19"/>
        <v>0</v>
      </c>
      <c r="K450" s="52">
        <f t="shared" si="20"/>
        <v>0</v>
      </c>
      <c r="N450" s="23">
        <v>15.16</v>
      </c>
    </row>
    <row r="451" spans="2:14" ht="28.5">
      <c r="B451" s="50" t="s">
        <v>853</v>
      </c>
      <c r="C451" s="50" t="s">
        <v>854</v>
      </c>
      <c r="D451" s="51" t="s">
        <v>42</v>
      </c>
      <c r="E451" s="52">
        <v>5</v>
      </c>
      <c r="F451" s="53"/>
      <c r="G451" s="53"/>
      <c r="H451" s="52">
        <f>IF(E451&lt;&gt;"",TRUNC(F451,2)+TRUNC(G451,2),"")</f>
        <v>0</v>
      </c>
      <c r="I451" s="54"/>
      <c r="J451" s="52">
        <f>IF(E451&lt;&gt;"",TRUNC(H451*(1+TRUNC(I451,4)),2),"")</f>
        <v>0</v>
      </c>
      <c r="K451" s="52">
        <f>IF(E451&lt;&gt;"",TRUNC(TRUNC(J451,2)*TRUNC(E451,2),2),"")</f>
        <v>0</v>
      </c>
      <c r="N451" s="23">
        <v>4182.82</v>
      </c>
    </row>
    <row r="452" spans="2:14" ht="28.5">
      <c r="B452" s="50" t="s">
        <v>855</v>
      </c>
      <c r="C452" s="50" t="s">
        <v>856</v>
      </c>
      <c r="D452" s="51" t="s">
        <v>42</v>
      </c>
      <c r="E452" s="52">
        <v>6</v>
      </c>
      <c r="F452" s="53"/>
      <c r="G452" s="53"/>
      <c r="H452" s="52">
        <f>IF(E452&lt;&gt;"",TRUNC(F452,2)+TRUNC(G452,2),"")</f>
        <v>0</v>
      </c>
      <c r="I452" s="54"/>
      <c r="J452" s="52">
        <f>IF(E452&lt;&gt;"",TRUNC(H452*(1+TRUNC(I452,4)),2),"")</f>
        <v>0</v>
      </c>
      <c r="K452" s="52">
        <f>IF(E452&lt;&gt;"",TRUNC(TRUNC(J452,2)*TRUNC(E452,2),2),"")</f>
        <v>0</v>
      </c>
      <c r="N452" s="23">
        <v>6639.46</v>
      </c>
    </row>
    <row r="453" spans="2:14" ht="42.75">
      <c r="B453" s="50" t="s">
        <v>857</v>
      </c>
      <c r="C453" s="50" t="s">
        <v>779</v>
      </c>
      <c r="D453" s="51" t="s">
        <v>74</v>
      </c>
      <c r="E453" s="52">
        <v>11</v>
      </c>
      <c r="F453" s="53"/>
      <c r="G453" s="53"/>
      <c r="H453" s="52">
        <f>IF(E453&lt;&gt;"",TRUNC(F453,2)+TRUNC(G453,2),"")</f>
        <v>0</v>
      </c>
      <c r="I453" s="54"/>
      <c r="J453" s="52">
        <f>IF(E453&lt;&gt;"",TRUNC(H453*(1+TRUNC(I453,4)),2),"")</f>
        <v>0</v>
      </c>
      <c r="K453" s="52">
        <f>IF(E453&lt;&gt;"",TRUNC(TRUNC(J453,2)*TRUNC(E453,2),2),"")</f>
        <v>0</v>
      </c>
      <c r="N453" s="23">
        <v>30.63</v>
      </c>
    </row>
    <row r="454" spans="2:14" ht="28.5">
      <c r="B454" s="50" t="s">
        <v>858</v>
      </c>
      <c r="C454" s="50" t="s">
        <v>859</v>
      </c>
      <c r="D454" s="51" t="s">
        <v>74</v>
      </c>
      <c r="E454" s="52">
        <v>2</v>
      </c>
      <c r="F454" s="53"/>
      <c r="G454" s="53"/>
      <c r="H454" s="52">
        <f>IF(E454&lt;&gt;"",TRUNC(F454,2)+TRUNC(G454,2),"")</f>
        <v>0</v>
      </c>
      <c r="I454" s="54"/>
      <c r="J454" s="52">
        <f>IF(E454&lt;&gt;"",TRUNC(H454*(1+TRUNC(I454,4)),2),"")</f>
        <v>0</v>
      </c>
      <c r="K454" s="52">
        <f>IF(E454&lt;&gt;"",TRUNC(TRUNC(J454,2)*TRUNC(E454,2),2),"")</f>
        <v>0</v>
      </c>
      <c r="N454" s="23">
        <v>20.62</v>
      </c>
    </row>
    <row r="455" spans="2:14" ht="28.5">
      <c r="B455" s="50" t="s">
        <v>860</v>
      </c>
      <c r="C455" s="50" t="s">
        <v>861</v>
      </c>
      <c r="D455" s="51" t="s">
        <v>74</v>
      </c>
      <c r="E455" s="52">
        <v>1</v>
      </c>
      <c r="F455" s="53"/>
      <c r="G455" s="53"/>
      <c r="H455" s="52">
        <f>IF(E455&lt;&gt;"",TRUNC(F455,2)+TRUNC(G455,2),"")</f>
        <v>0</v>
      </c>
      <c r="I455" s="54"/>
      <c r="J455" s="52">
        <f>IF(E455&lt;&gt;"",TRUNC(H455*(1+TRUNC(I455,4)),2),"")</f>
        <v>0</v>
      </c>
      <c r="K455" s="52">
        <f>IF(E455&lt;&gt;"",TRUNC(TRUNC(J455,2)*TRUNC(E455,2),2),"")</f>
        <v>0</v>
      </c>
      <c r="N455" s="23">
        <v>26.18</v>
      </c>
    </row>
    <row r="456" spans="2:14" ht="28.5">
      <c r="B456" s="50" t="s">
        <v>862</v>
      </c>
      <c r="C456" s="50" t="s">
        <v>863</v>
      </c>
      <c r="D456" s="51" t="s">
        <v>74</v>
      </c>
      <c r="E456" s="52">
        <v>11</v>
      </c>
      <c r="F456" s="53"/>
      <c r="G456" s="53"/>
      <c r="H456" s="52">
        <f>IF(E456&lt;&gt;"",TRUNC(F456,2)+TRUNC(G456,2),"")</f>
        <v>0</v>
      </c>
      <c r="I456" s="54"/>
      <c r="J456" s="52">
        <f>IF(E456&lt;&gt;"",TRUNC(H456*(1+TRUNC(I456,4)),2),"")</f>
        <v>0</v>
      </c>
      <c r="K456" s="52">
        <f>IF(E456&lt;&gt;"",TRUNC(TRUNC(J456,2)*TRUNC(E456,2),2),"")</f>
        <v>0</v>
      </c>
      <c r="N456" s="23">
        <v>91.68</v>
      </c>
    </row>
    <row r="457" spans="2:14" ht="28.5">
      <c r="B457" s="50" t="s">
        <v>864</v>
      </c>
      <c r="C457" s="50" t="s">
        <v>865</v>
      </c>
      <c r="D457" s="51" t="s">
        <v>74</v>
      </c>
      <c r="E457" s="52">
        <v>11</v>
      </c>
      <c r="F457" s="53"/>
      <c r="G457" s="53"/>
      <c r="H457" s="52">
        <f>IF(E457&lt;&gt;"",TRUNC(F457,2)+TRUNC(G457,2),"")</f>
        <v>0</v>
      </c>
      <c r="I457" s="54"/>
      <c r="J457" s="52">
        <f>IF(E457&lt;&gt;"",TRUNC(H457*(1+TRUNC(I457,4)),2),"")</f>
        <v>0</v>
      </c>
      <c r="K457" s="52">
        <f>IF(E457&lt;&gt;"",TRUNC(TRUNC(J457,2)*TRUNC(E457,2),2),"")</f>
        <v>0</v>
      </c>
      <c r="N457" s="23">
        <v>171.76</v>
      </c>
    </row>
    <row r="458" spans="2:14" ht="15">
      <c r="B458" s="45" t="s">
        <v>866</v>
      </c>
      <c r="C458" s="60" t="s">
        <v>867</v>
      </c>
      <c r="D458" s="46"/>
      <c r="E458" s="47"/>
      <c r="F458" s="47"/>
      <c r="G458" s="47"/>
      <c r="H458" s="47">
        <f>IF(E458&lt;&gt;"",TRUNC(F458,2)+TRUNC(G458,2),"")</f>
      </c>
      <c r="I458" s="48"/>
      <c r="J458" s="47">
        <f>IF(E458&lt;&gt;"",TRUNC(H458*(1+TRUNC(I458,4)),2),"")</f>
      </c>
      <c r="K458" s="49">
        <f>IF(E458&lt;&gt;"",TRUNC(TRUNC(J458,2)*TRUNC(E458,2),2),"")</f>
      </c>
      <c r="N458" s="23"/>
    </row>
    <row r="459" spans="2:14" ht="28.5">
      <c r="B459" s="50" t="s">
        <v>868</v>
      </c>
      <c r="C459" s="50" t="s">
        <v>869</v>
      </c>
      <c r="D459" s="51" t="s">
        <v>42</v>
      </c>
      <c r="E459" s="52">
        <v>4</v>
      </c>
      <c r="F459" s="53"/>
      <c r="G459" s="53"/>
      <c r="H459" s="52">
        <f>IF(E459&lt;&gt;"",TRUNC(F459,2)+TRUNC(G459,2),"")</f>
        <v>0</v>
      </c>
      <c r="I459" s="54"/>
      <c r="J459" s="52">
        <f>IF(E459&lt;&gt;"",TRUNC(H459*(1+TRUNC(I459,4)),2),"")</f>
        <v>0</v>
      </c>
      <c r="K459" s="52">
        <f>IF(E459&lt;&gt;"",TRUNC(TRUNC(J459,2)*TRUNC(E459,2),2),"")</f>
        <v>0</v>
      </c>
      <c r="N459" s="23">
        <v>267.74</v>
      </c>
    </row>
    <row r="460" spans="2:14" ht="57">
      <c r="B460" s="50" t="s">
        <v>870</v>
      </c>
      <c r="C460" s="50" t="s">
        <v>871</v>
      </c>
      <c r="D460" s="51" t="s">
        <v>42</v>
      </c>
      <c r="E460" s="52">
        <v>4</v>
      </c>
      <c r="F460" s="53"/>
      <c r="G460" s="53"/>
      <c r="H460" s="52">
        <f>IF(E460&lt;&gt;"",TRUNC(F460,2)+TRUNC(G460,2),"")</f>
        <v>0</v>
      </c>
      <c r="I460" s="54"/>
      <c r="J460" s="52">
        <f>IF(E460&lt;&gt;"",TRUNC(H460*(1+TRUNC(I460,4)),2),"")</f>
        <v>0</v>
      </c>
      <c r="K460" s="52">
        <f>IF(E460&lt;&gt;"",TRUNC(TRUNC(J460,2)*TRUNC(E460,2),2),"")</f>
        <v>0</v>
      </c>
      <c r="N460" s="23">
        <v>422.4</v>
      </c>
    </row>
    <row r="461" spans="2:14" ht="42.75">
      <c r="B461" s="50" t="s">
        <v>872</v>
      </c>
      <c r="C461" s="50" t="s">
        <v>873</v>
      </c>
      <c r="D461" s="51" t="s">
        <v>74</v>
      </c>
      <c r="E461" s="52">
        <v>4</v>
      </c>
      <c r="F461" s="53"/>
      <c r="G461" s="53"/>
      <c r="H461" s="52">
        <f>IF(E461&lt;&gt;"",TRUNC(F461,2)+TRUNC(G461,2),"")</f>
        <v>0</v>
      </c>
      <c r="I461" s="54"/>
      <c r="J461" s="52">
        <f>IF(E461&lt;&gt;"",TRUNC(H461*(1+TRUNC(I461,4)),2),"")</f>
        <v>0</v>
      </c>
      <c r="K461" s="52">
        <f>IF(E461&lt;&gt;"",TRUNC(TRUNC(J461,2)*TRUNC(E461,2),2),"")</f>
        <v>0</v>
      </c>
      <c r="N461" s="23">
        <v>60.04</v>
      </c>
    </row>
    <row r="462" spans="2:14" ht="42.75">
      <c r="B462" s="50" t="s">
        <v>874</v>
      </c>
      <c r="C462" s="50" t="s">
        <v>875</v>
      </c>
      <c r="D462" s="51" t="s">
        <v>74</v>
      </c>
      <c r="E462" s="52">
        <v>4</v>
      </c>
      <c r="F462" s="53"/>
      <c r="G462" s="53"/>
      <c r="H462" s="52">
        <f>IF(E462&lt;&gt;"",TRUNC(F462,2)+TRUNC(G462,2),"")</f>
        <v>0</v>
      </c>
      <c r="I462" s="54"/>
      <c r="J462" s="52">
        <f>IF(E462&lt;&gt;"",TRUNC(H462*(1+TRUNC(I462,4)),2),"")</f>
        <v>0</v>
      </c>
      <c r="K462" s="52">
        <f>IF(E462&lt;&gt;"",TRUNC(TRUNC(J462,2)*TRUNC(E462,2),2),"")</f>
        <v>0</v>
      </c>
      <c r="N462" s="23">
        <v>68.7</v>
      </c>
    </row>
    <row r="463" spans="2:14" ht="57">
      <c r="B463" s="50" t="s">
        <v>876</v>
      </c>
      <c r="C463" s="50" t="s">
        <v>877</v>
      </c>
      <c r="D463" s="51" t="s">
        <v>42</v>
      </c>
      <c r="E463" s="52">
        <v>6</v>
      </c>
      <c r="F463" s="53"/>
      <c r="G463" s="53"/>
      <c r="H463" s="52">
        <f>IF(E463&lt;&gt;"",TRUNC(F463,2)+TRUNC(G463,2),"")</f>
        <v>0</v>
      </c>
      <c r="I463" s="54"/>
      <c r="J463" s="52">
        <f>IF(E463&lt;&gt;"",TRUNC(H463*(1+TRUNC(I463,4)),2),"")</f>
        <v>0</v>
      </c>
      <c r="K463" s="52">
        <f>IF(E463&lt;&gt;"",TRUNC(TRUNC(J463,2)*TRUNC(E463,2),2),"")</f>
        <v>0</v>
      </c>
      <c r="N463" s="23">
        <v>71.78</v>
      </c>
    </row>
    <row r="464" spans="2:14" ht="28.5">
      <c r="B464" s="50" t="s">
        <v>878</v>
      </c>
      <c r="C464" s="50" t="s">
        <v>879</v>
      </c>
      <c r="D464" s="51" t="s">
        <v>74</v>
      </c>
      <c r="E464" s="52">
        <v>1</v>
      </c>
      <c r="F464" s="53"/>
      <c r="G464" s="53"/>
      <c r="H464" s="52">
        <f>IF(E464&lt;&gt;"",TRUNC(F464,2)+TRUNC(G464,2),"")</f>
        <v>0</v>
      </c>
      <c r="I464" s="54"/>
      <c r="J464" s="52">
        <f>IF(E464&lt;&gt;"",TRUNC(H464*(1+TRUNC(I464,4)),2),"")</f>
        <v>0</v>
      </c>
      <c r="K464" s="52">
        <f>IF(E464&lt;&gt;"",TRUNC(TRUNC(J464,2)*TRUNC(E464,2),2),"")</f>
        <v>0</v>
      </c>
      <c r="N464" s="23">
        <v>252.94</v>
      </c>
    </row>
    <row r="465" spans="2:14" ht="71.25">
      <c r="B465" s="50" t="s">
        <v>880</v>
      </c>
      <c r="C465" s="50" t="s">
        <v>881</v>
      </c>
      <c r="D465" s="51" t="s">
        <v>42</v>
      </c>
      <c r="E465" s="52">
        <v>5</v>
      </c>
      <c r="F465" s="53"/>
      <c r="G465" s="53"/>
      <c r="H465" s="52">
        <f>IF(E465&lt;&gt;"",TRUNC(F465,2)+TRUNC(G465,2),"")</f>
        <v>0</v>
      </c>
      <c r="I465" s="54"/>
      <c r="J465" s="52">
        <f>IF(E465&lt;&gt;"",TRUNC(H465*(1+TRUNC(I465,4)),2),"")</f>
        <v>0</v>
      </c>
      <c r="K465" s="52">
        <f>IF(E465&lt;&gt;"",TRUNC(TRUNC(J465,2)*TRUNC(E465,2),2),"")</f>
        <v>0</v>
      </c>
      <c r="N465" s="23">
        <v>187.85</v>
      </c>
    </row>
    <row r="466" spans="2:14" ht="42.75">
      <c r="B466" s="50" t="s">
        <v>882</v>
      </c>
      <c r="C466" s="50" t="s">
        <v>883</v>
      </c>
      <c r="D466" s="51" t="s">
        <v>74</v>
      </c>
      <c r="E466" s="52">
        <v>4</v>
      </c>
      <c r="F466" s="53"/>
      <c r="G466" s="53"/>
      <c r="H466" s="52">
        <f>IF(E466&lt;&gt;"",TRUNC(F466,2)+TRUNC(G466,2),"")</f>
        <v>0</v>
      </c>
      <c r="I466" s="54"/>
      <c r="J466" s="52">
        <f>IF(E466&lt;&gt;"",TRUNC(H466*(1+TRUNC(I466,4)),2),"")</f>
        <v>0</v>
      </c>
      <c r="K466" s="52">
        <f>IF(E466&lt;&gt;"",TRUNC(TRUNC(J466,2)*TRUNC(E466,2),2),"")</f>
        <v>0</v>
      </c>
      <c r="N466" s="23">
        <v>63.52</v>
      </c>
    </row>
    <row r="467" spans="2:14" ht="57">
      <c r="B467" s="50" t="s">
        <v>884</v>
      </c>
      <c r="C467" s="50" t="s">
        <v>885</v>
      </c>
      <c r="D467" s="51" t="s">
        <v>60</v>
      </c>
      <c r="E467" s="52">
        <v>153.85</v>
      </c>
      <c r="F467" s="53"/>
      <c r="G467" s="53"/>
      <c r="H467" s="52">
        <f>IF(E467&lt;&gt;"",TRUNC(F467,2)+TRUNC(G467,2),"")</f>
        <v>0</v>
      </c>
      <c r="I467" s="54"/>
      <c r="J467" s="52">
        <f>IF(E467&lt;&gt;"",TRUNC(H467*(1+TRUNC(I467,4)),2),"")</f>
        <v>0</v>
      </c>
      <c r="K467" s="52">
        <f>IF(E467&lt;&gt;"",TRUNC(TRUNC(J467,2)*TRUNC(E467,2),2),"")</f>
        <v>0</v>
      </c>
      <c r="N467" s="23">
        <v>75.14</v>
      </c>
    </row>
    <row r="468" spans="2:14" ht="42.75">
      <c r="B468" s="50" t="s">
        <v>886</v>
      </c>
      <c r="C468" s="50" t="s">
        <v>887</v>
      </c>
      <c r="D468" s="51" t="s">
        <v>74</v>
      </c>
      <c r="E468" s="52">
        <v>4</v>
      </c>
      <c r="F468" s="53"/>
      <c r="G468" s="53"/>
      <c r="H468" s="52">
        <f>IF(E468&lt;&gt;"",TRUNC(F468,2)+TRUNC(G468,2),"")</f>
        <v>0</v>
      </c>
      <c r="I468" s="54"/>
      <c r="J468" s="52">
        <f>IF(E468&lt;&gt;"",TRUNC(H468*(1+TRUNC(I468,4)),2),"")</f>
        <v>0</v>
      </c>
      <c r="K468" s="52">
        <f>IF(E468&lt;&gt;"",TRUNC(TRUNC(J468,2)*TRUNC(E468,2),2),"")</f>
        <v>0</v>
      </c>
      <c r="N468" s="23">
        <v>98.73</v>
      </c>
    </row>
    <row r="469" spans="2:14" ht="57">
      <c r="B469" s="50" t="s">
        <v>888</v>
      </c>
      <c r="C469" s="50" t="s">
        <v>889</v>
      </c>
      <c r="D469" s="51" t="s">
        <v>42</v>
      </c>
      <c r="E469" s="52">
        <v>2</v>
      </c>
      <c r="F469" s="53"/>
      <c r="G469" s="53"/>
      <c r="H469" s="52">
        <f>IF(E469&lt;&gt;"",TRUNC(F469,2)+TRUNC(G469,2),"")</f>
        <v>0</v>
      </c>
      <c r="I469" s="54"/>
      <c r="J469" s="52">
        <f>IF(E469&lt;&gt;"",TRUNC(H469*(1+TRUNC(I469,4)),2),"")</f>
        <v>0</v>
      </c>
      <c r="K469" s="52">
        <f>IF(E469&lt;&gt;"",TRUNC(TRUNC(J469,2)*TRUNC(E469,2),2),"")</f>
        <v>0</v>
      </c>
      <c r="N469" s="23">
        <v>125.26</v>
      </c>
    </row>
    <row r="470" spans="2:14" ht="28.5">
      <c r="B470" s="50" t="s">
        <v>890</v>
      </c>
      <c r="C470" s="50" t="s">
        <v>891</v>
      </c>
      <c r="D470" s="51" t="s">
        <v>74</v>
      </c>
      <c r="E470" s="52">
        <v>8</v>
      </c>
      <c r="F470" s="53"/>
      <c r="G470" s="53"/>
      <c r="H470" s="52">
        <f>IF(E470&lt;&gt;"",TRUNC(F470,2)+TRUNC(G470,2),"")</f>
        <v>0</v>
      </c>
      <c r="I470" s="54"/>
      <c r="J470" s="52">
        <f>IF(E470&lt;&gt;"",TRUNC(H470*(1+TRUNC(I470,4)),2),"")</f>
        <v>0</v>
      </c>
      <c r="K470" s="52">
        <f>IF(E470&lt;&gt;"",TRUNC(TRUNC(J470,2)*TRUNC(E470,2),2),"")</f>
        <v>0</v>
      </c>
      <c r="N470" s="23">
        <v>138.89</v>
      </c>
    </row>
    <row r="471" spans="2:14" ht="57">
      <c r="B471" s="50" t="s">
        <v>892</v>
      </c>
      <c r="C471" s="50" t="s">
        <v>893</v>
      </c>
      <c r="D471" s="51" t="s">
        <v>42</v>
      </c>
      <c r="E471" s="52">
        <v>3</v>
      </c>
      <c r="F471" s="53"/>
      <c r="G471" s="53"/>
      <c r="H471" s="52">
        <f>IF(E471&lt;&gt;"",TRUNC(F471,2)+TRUNC(G471,2),"")</f>
        <v>0</v>
      </c>
      <c r="I471" s="54"/>
      <c r="J471" s="52">
        <f>IF(E471&lt;&gt;"",TRUNC(H471*(1+TRUNC(I471,4)),2),"")</f>
        <v>0</v>
      </c>
      <c r="K471" s="52">
        <f>IF(E471&lt;&gt;"",TRUNC(TRUNC(J471,2)*TRUNC(E471,2),2),"")</f>
        <v>0</v>
      </c>
      <c r="N471" s="23">
        <v>160.47</v>
      </c>
    </row>
    <row r="472" spans="2:14" ht="28.5">
      <c r="B472" s="50" t="s">
        <v>894</v>
      </c>
      <c r="C472" s="50" t="s">
        <v>895</v>
      </c>
      <c r="D472" s="51" t="s">
        <v>42</v>
      </c>
      <c r="E472" s="52">
        <v>1</v>
      </c>
      <c r="F472" s="53"/>
      <c r="G472" s="53"/>
      <c r="H472" s="52">
        <f>IF(E472&lt;&gt;"",TRUNC(F472,2)+TRUNC(G472,2),"")</f>
        <v>0</v>
      </c>
      <c r="I472" s="54"/>
      <c r="J472" s="52">
        <f>IF(E472&lt;&gt;"",TRUNC(H472*(1+TRUNC(I472,4)),2),"")</f>
        <v>0</v>
      </c>
      <c r="K472" s="52">
        <f>IF(E472&lt;&gt;"",TRUNC(TRUNC(J472,2)*TRUNC(E472,2),2),"")</f>
        <v>0</v>
      </c>
      <c r="N472" s="23">
        <v>317.54</v>
      </c>
    </row>
    <row r="473" spans="2:14" ht="28.5">
      <c r="B473" s="50" t="s">
        <v>896</v>
      </c>
      <c r="C473" s="50" t="s">
        <v>897</v>
      </c>
      <c r="D473" s="51" t="s">
        <v>42</v>
      </c>
      <c r="E473" s="52">
        <v>6</v>
      </c>
      <c r="F473" s="53"/>
      <c r="G473" s="53"/>
      <c r="H473" s="52">
        <f>IF(E473&lt;&gt;"",TRUNC(F473,2)+TRUNC(G473,2),"")</f>
        <v>0</v>
      </c>
      <c r="I473" s="54"/>
      <c r="J473" s="52">
        <f>IF(E473&lt;&gt;"",TRUNC(H473*(1+TRUNC(I473,4)),2),"")</f>
        <v>0</v>
      </c>
      <c r="K473" s="52">
        <f>IF(E473&lt;&gt;"",TRUNC(TRUNC(J473,2)*TRUNC(E473,2),2),"")</f>
        <v>0</v>
      </c>
      <c r="N473" s="23">
        <v>172.97</v>
      </c>
    </row>
    <row r="474" spans="2:14" ht="28.5">
      <c r="B474" s="50" t="s">
        <v>898</v>
      </c>
      <c r="C474" s="50" t="s">
        <v>899</v>
      </c>
      <c r="D474" s="51" t="s">
        <v>42</v>
      </c>
      <c r="E474" s="52">
        <v>4</v>
      </c>
      <c r="F474" s="53"/>
      <c r="G474" s="53"/>
      <c r="H474" s="52">
        <f>IF(E474&lt;&gt;"",TRUNC(F474,2)+TRUNC(G474,2),"")</f>
        <v>0</v>
      </c>
      <c r="I474" s="54"/>
      <c r="J474" s="52">
        <f>IF(E474&lt;&gt;"",TRUNC(H474*(1+TRUNC(I474,4)),2),"")</f>
        <v>0</v>
      </c>
      <c r="K474" s="52">
        <f>IF(E474&lt;&gt;"",TRUNC(TRUNC(J474,2)*TRUNC(E474,2),2),"")</f>
        <v>0</v>
      </c>
      <c r="N474" s="23">
        <v>469.32</v>
      </c>
    </row>
    <row r="475" spans="2:14" ht="28.5">
      <c r="B475" s="50" t="s">
        <v>900</v>
      </c>
      <c r="C475" s="50" t="s">
        <v>901</v>
      </c>
      <c r="D475" s="51" t="s">
        <v>42</v>
      </c>
      <c r="E475" s="52">
        <v>10</v>
      </c>
      <c r="F475" s="53"/>
      <c r="G475" s="53"/>
      <c r="H475" s="52">
        <f>IF(E475&lt;&gt;"",TRUNC(F475,2)+TRUNC(G475,2),"")</f>
        <v>0</v>
      </c>
      <c r="I475" s="54"/>
      <c r="J475" s="52">
        <f>IF(E475&lt;&gt;"",TRUNC(H475*(1+TRUNC(I475,4)),2),"")</f>
        <v>0</v>
      </c>
      <c r="K475" s="52">
        <f>IF(E475&lt;&gt;"",TRUNC(TRUNC(J475,2)*TRUNC(E475,2),2),"")</f>
        <v>0</v>
      </c>
      <c r="N475" s="23">
        <v>300.42</v>
      </c>
    </row>
    <row r="476" spans="2:14" ht="42.75">
      <c r="B476" s="50" t="s">
        <v>902</v>
      </c>
      <c r="C476" s="50" t="s">
        <v>903</v>
      </c>
      <c r="D476" s="51" t="s">
        <v>42</v>
      </c>
      <c r="E476" s="52">
        <v>4</v>
      </c>
      <c r="F476" s="53"/>
      <c r="G476" s="53"/>
      <c r="H476" s="52">
        <f>IF(E476&lt;&gt;"",TRUNC(F476,2)+TRUNC(G476,2),"")</f>
        <v>0</v>
      </c>
      <c r="I476" s="54"/>
      <c r="J476" s="52">
        <f>IF(E476&lt;&gt;"",TRUNC(H476*(1+TRUNC(I476,4)),2),"")</f>
        <v>0</v>
      </c>
      <c r="K476" s="52">
        <f>IF(E476&lt;&gt;"",TRUNC(TRUNC(J476,2)*TRUNC(E476,2),2),"")</f>
        <v>0</v>
      </c>
      <c r="N476" s="23">
        <v>98.44</v>
      </c>
    </row>
    <row r="477" spans="2:14" ht="42.75">
      <c r="B477" s="50" t="s">
        <v>904</v>
      </c>
      <c r="C477" s="50" t="s">
        <v>905</v>
      </c>
      <c r="D477" s="51" t="s">
        <v>42</v>
      </c>
      <c r="E477" s="52">
        <v>4</v>
      </c>
      <c r="F477" s="53"/>
      <c r="G477" s="53"/>
      <c r="H477" s="52">
        <f>IF(E477&lt;&gt;"",TRUNC(F477,2)+TRUNC(G477,2),"")</f>
        <v>0</v>
      </c>
      <c r="I477" s="54"/>
      <c r="J477" s="52">
        <f>IF(E477&lt;&gt;"",TRUNC(H477*(1+TRUNC(I477,4)),2),"")</f>
        <v>0</v>
      </c>
      <c r="K477" s="52">
        <f>IF(E477&lt;&gt;"",TRUNC(TRUNC(J477,2)*TRUNC(E477,2),2),"")</f>
        <v>0</v>
      </c>
      <c r="N477" s="23">
        <v>269.77</v>
      </c>
    </row>
    <row r="478" spans="2:14" ht="57">
      <c r="B478" s="50" t="s">
        <v>906</v>
      </c>
      <c r="C478" s="50" t="s">
        <v>907</v>
      </c>
      <c r="D478" s="51" t="s">
        <v>42</v>
      </c>
      <c r="E478" s="52">
        <v>1</v>
      </c>
      <c r="F478" s="53"/>
      <c r="G478" s="53"/>
      <c r="H478" s="52">
        <f>IF(E478&lt;&gt;"",TRUNC(F478,2)+TRUNC(G478,2),"")</f>
        <v>0</v>
      </c>
      <c r="I478" s="54"/>
      <c r="J478" s="52">
        <f>IF(E478&lt;&gt;"",TRUNC(H478*(1+TRUNC(I478,4)),2),"")</f>
        <v>0</v>
      </c>
      <c r="K478" s="52">
        <f>IF(E478&lt;&gt;"",TRUNC(TRUNC(J478,2)*TRUNC(E478,2),2),"")</f>
        <v>0</v>
      </c>
      <c r="N478" s="23">
        <v>96.81</v>
      </c>
    </row>
    <row r="479" spans="2:14" ht="57">
      <c r="B479" s="50" t="s">
        <v>908</v>
      </c>
      <c r="C479" s="50" t="s">
        <v>909</v>
      </c>
      <c r="D479" s="51" t="s">
        <v>42</v>
      </c>
      <c r="E479" s="52">
        <v>2</v>
      </c>
      <c r="F479" s="53"/>
      <c r="G479" s="53"/>
      <c r="H479" s="52">
        <f>IF(E479&lt;&gt;"",TRUNC(F479,2)+TRUNC(G479,2),"")</f>
        <v>0</v>
      </c>
      <c r="I479" s="54"/>
      <c r="J479" s="52">
        <f>IF(E479&lt;&gt;"",TRUNC(H479*(1+TRUNC(I479,4)),2),"")</f>
        <v>0</v>
      </c>
      <c r="K479" s="52">
        <f>IF(E479&lt;&gt;"",TRUNC(TRUNC(J479,2)*TRUNC(E479,2),2),"")</f>
        <v>0</v>
      </c>
      <c r="N479" s="23">
        <v>289.02</v>
      </c>
    </row>
    <row r="480" spans="2:14" ht="28.5">
      <c r="B480" s="50" t="s">
        <v>910</v>
      </c>
      <c r="C480" s="50" t="s">
        <v>911</v>
      </c>
      <c r="D480" s="51" t="s">
        <v>74</v>
      </c>
      <c r="E480" s="52">
        <v>14</v>
      </c>
      <c r="F480" s="53"/>
      <c r="G480" s="53"/>
      <c r="H480" s="52">
        <f>IF(E480&lt;&gt;"",TRUNC(F480,2)+TRUNC(G480,2),"")</f>
        <v>0</v>
      </c>
      <c r="I480" s="54"/>
      <c r="J480" s="52">
        <f>IF(E480&lt;&gt;"",TRUNC(H480*(1+TRUNC(I480,4)),2),"")</f>
        <v>0</v>
      </c>
      <c r="K480" s="52">
        <f>IF(E480&lt;&gt;"",TRUNC(TRUNC(J480,2)*TRUNC(E480,2),2),"")</f>
        <v>0</v>
      </c>
      <c r="N480" s="23">
        <v>66.78</v>
      </c>
    </row>
    <row r="481" spans="2:14" ht="28.5">
      <c r="B481" s="50" t="s">
        <v>912</v>
      </c>
      <c r="C481" s="50" t="s">
        <v>913</v>
      </c>
      <c r="D481" s="51" t="s">
        <v>42</v>
      </c>
      <c r="E481" s="52">
        <v>1</v>
      </c>
      <c r="F481" s="53"/>
      <c r="G481" s="53"/>
      <c r="H481" s="52">
        <f>IF(E481&lt;&gt;"",TRUNC(F481,2)+TRUNC(G481,2),"")</f>
        <v>0</v>
      </c>
      <c r="I481" s="54"/>
      <c r="J481" s="52">
        <f>IF(E481&lt;&gt;"",TRUNC(H481*(1+TRUNC(I481,4)),2),"")</f>
        <v>0</v>
      </c>
      <c r="K481" s="52">
        <f>IF(E481&lt;&gt;"",TRUNC(TRUNC(J481,2)*TRUNC(E481,2),2),"")</f>
        <v>0</v>
      </c>
      <c r="N481" s="23">
        <v>1287.18</v>
      </c>
    </row>
    <row r="482" spans="2:14" ht="28.5">
      <c r="B482" s="50" t="s">
        <v>914</v>
      </c>
      <c r="C482" s="50" t="s">
        <v>915</v>
      </c>
      <c r="D482" s="51" t="s">
        <v>42</v>
      </c>
      <c r="E482" s="52">
        <v>3</v>
      </c>
      <c r="F482" s="53"/>
      <c r="G482" s="53"/>
      <c r="H482" s="52">
        <f>IF(E482&lt;&gt;"",TRUNC(F482,2)+TRUNC(G482,2),"")</f>
        <v>0</v>
      </c>
      <c r="I482" s="54"/>
      <c r="J482" s="52">
        <f>IF(E482&lt;&gt;"",TRUNC(H482*(1+TRUNC(I482,4)),2),"")</f>
        <v>0</v>
      </c>
      <c r="K482" s="52">
        <f>IF(E482&lt;&gt;"",TRUNC(TRUNC(J482,2)*TRUNC(E482,2),2),"")</f>
        <v>0</v>
      </c>
      <c r="N482" s="23">
        <v>184.18</v>
      </c>
    </row>
    <row r="483" spans="2:14" ht="28.5">
      <c r="B483" s="50" t="s">
        <v>916</v>
      </c>
      <c r="C483" s="50" t="s">
        <v>917</v>
      </c>
      <c r="D483" s="51" t="s">
        <v>42</v>
      </c>
      <c r="E483" s="52">
        <v>5</v>
      </c>
      <c r="F483" s="53"/>
      <c r="G483" s="53"/>
      <c r="H483" s="52">
        <f>IF(E483&lt;&gt;"",TRUNC(F483,2)+TRUNC(G483,2),"")</f>
        <v>0</v>
      </c>
      <c r="I483" s="54"/>
      <c r="J483" s="52">
        <f>IF(E483&lt;&gt;"",TRUNC(H483*(1+TRUNC(I483,4)),2),"")</f>
        <v>0</v>
      </c>
      <c r="K483" s="52">
        <f>IF(E483&lt;&gt;"",TRUNC(TRUNC(J483,2)*TRUNC(E483,2),2),"")</f>
        <v>0</v>
      </c>
      <c r="N483" s="23">
        <v>258.63</v>
      </c>
    </row>
    <row r="484" spans="2:14" ht="57">
      <c r="B484" s="50" t="s">
        <v>918</v>
      </c>
      <c r="C484" s="50" t="s">
        <v>919</v>
      </c>
      <c r="D484" s="51" t="s">
        <v>60</v>
      </c>
      <c r="E484" s="52">
        <v>10.12</v>
      </c>
      <c r="F484" s="53"/>
      <c r="G484" s="53"/>
      <c r="H484" s="52">
        <f>IF(E484&lt;&gt;"",TRUNC(F484,2)+TRUNC(G484,2),"")</f>
        <v>0</v>
      </c>
      <c r="I484" s="54"/>
      <c r="J484" s="52">
        <f>IF(E484&lt;&gt;"",TRUNC(H484*(1+TRUNC(I484,4)),2),"")</f>
        <v>0</v>
      </c>
      <c r="K484" s="52">
        <f>IF(E484&lt;&gt;"",TRUNC(TRUNC(J484,2)*TRUNC(E484,2),2),"")</f>
        <v>0</v>
      </c>
      <c r="N484" s="23">
        <v>12.68</v>
      </c>
    </row>
    <row r="485" spans="2:14" ht="57">
      <c r="B485" s="50" t="s">
        <v>920</v>
      </c>
      <c r="C485" s="50" t="s">
        <v>921</v>
      </c>
      <c r="D485" s="51" t="s">
        <v>60</v>
      </c>
      <c r="E485" s="52">
        <v>11.8</v>
      </c>
      <c r="F485" s="53"/>
      <c r="G485" s="53"/>
      <c r="H485" s="52">
        <f>IF(E485&lt;&gt;"",TRUNC(F485,2)+TRUNC(G485,2),"")</f>
        <v>0</v>
      </c>
      <c r="I485" s="54"/>
      <c r="J485" s="52">
        <f>IF(E485&lt;&gt;"",TRUNC(H485*(1+TRUNC(I485,4)),2),"")</f>
        <v>0</v>
      </c>
      <c r="K485" s="52">
        <f>IF(E485&lt;&gt;"",TRUNC(TRUNC(J485,2)*TRUNC(E485,2),2),"")</f>
        <v>0</v>
      </c>
      <c r="N485" s="23">
        <v>9.69</v>
      </c>
    </row>
    <row r="486" spans="2:14" ht="57">
      <c r="B486" s="50" t="s">
        <v>922</v>
      </c>
      <c r="C486" s="50" t="s">
        <v>923</v>
      </c>
      <c r="D486" s="51" t="s">
        <v>60</v>
      </c>
      <c r="E486" s="52">
        <v>76.34</v>
      </c>
      <c r="F486" s="53"/>
      <c r="G486" s="53"/>
      <c r="H486" s="52">
        <f>IF(E486&lt;&gt;"",TRUNC(F486,2)+TRUNC(G486,2),"")</f>
        <v>0</v>
      </c>
      <c r="I486" s="54"/>
      <c r="J486" s="52">
        <f>IF(E486&lt;&gt;"",TRUNC(H486*(1+TRUNC(I486,4)),2),"")</f>
        <v>0</v>
      </c>
      <c r="K486" s="52">
        <f>IF(E486&lt;&gt;"",TRUNC(TRUNC(J486,2)*TRUNC(E486,2),2),"")</f>
        <v>0</v>
      </c>
      <c r="N486" s="23">
        <v>22.89</v>
      </c>
    </row>
    <row r="487" spans="2:14" ht="57">
      <c r="B487" s="50" t="s">
        <v>924</v>
      </c>
      <c r="C487" s="50" t="s">
        <v>925</v>
      </c>
      <c r="D487" s="51" t="s">
        <v>60</v>
      </c>
      <c r="E487" s="52">
        <v>59.65</v>
      </c>
      <c r="F487" s="53"/>
      <c r="G487" s="53"/>
      <c r="H487" s="52">
        <f>IF(E487&lt;&gt;"",TRUNC(F487,2)+TRUNC(G487,2),"")</f>
        <v>0</v>
      </c>
      <c r="I487" s="54"/>
      <c r="J487" s="52">
        <f>IF(E487&lt;&gt;"",TRUNC(H487*(1+TRUNC(I487,4)),2),"")</f>
        <v>0</v>
      </c>
      <c r="K487" s="52">
        <f>IF(E487&lt;&gt;"",TRUNC(TRUNC(J487,2)*TRUNC(E487,2),2),"")</f>
        <v>0</v>
      </c>
      <c r="N487" s="23">
        <v>29.23</v>
      </c>
    </row>
    <row r="488" spans="2:14" ht="28.5">
      <c r="B488" s="50" t="s">
        <v>926</v>
      </c>
      <c r="C488" s="50" t="s">
        <v>798</v>
      </c>
      <c r="D488" s="51" t="s">
        <v>74</v>
      </c>
      <c r="E488" s="52">
        <v>2</v>
      </c>
      <c r="F488" s="53"/>
      <c r="G488" s="53"/>
      <c r="H488" s="52">
        <f>IF(E488&lt;&gt;"",TRUNC(F488,2)+TRUNC(G488,2),"")</f>
        <v>0</v>
      </c>
      <c r="I488" s="54"/>
      <c r="J488" s="52">
        <f>IF(E488&lt;&gt;"",TRUNC(H488*(1+TRUNC(I488,4)),2),"")</f>
        <v>0</v>
      </c>
      <c r="K488" s="52">
        <f>IF(E488&lt;&gt;"",TRUNC(TRUNC(J488,2)*TRUNC(E488,2),2),"")</f>
        <v>0</v>
      </c>
      <c r="N488" s="23">
        <v>18.06</v>
      </c>
    </row>
    <row r="489" spans="2:14" ht="42.75">
      <c r="B489" s="50" t="s">
        <v>927</v>
      </c>
      <c r="C489" s="50" t="s">
        <v>497</v>
      </c>
      <c r="D489" s="51" t="s">
        <v>42</v>
      </c>
      <c r="E489" s="52">
        <v>1</v>
      </c>
      <c r="F489" s="53"/>
      <c r="G489" s="53"/>
      <c r="H489" s="52">
        <f>IF(E489&lt;&gt;"",TRUNC(F489,2)+TRUNC(G489,2),"")</f>
        <v>0</v>
      </c>
      <c r="I489" s="54"/>
      <c r="J489" s="52">
        <f>IF(E489&lt;&gt;"",TRUNC(H489*(1+TRUNC(I489,4)),2),"")</f>
        <v>0</v>
      </c>
      <c r="K489" s="52">
        <f>IF(E489&lt;&gt;"",TRUNC(TRUNC(J489,2)*TRUNC(E489,2),2),"")</f>
        <v>0</v>
      </c>
      <c r="N489" s="23">
        <v>15.98</v>
      </c>
    </row>
    <row r="490" spans="2:14" ht="28.5">
      <c r="B490" s="50" t="s">
        <v>928</v>
      </c>
      <c r="C490" s="50" t="s">
        <v>929</v>
      </c>
      <c r="D490" s="51" t="s">
        <v>60</v>
      </c>
      <c r="E490" s="52">
        <v>385</v>
      </c>
      <c r="F490" s="53"/>
      <c r="G490" s="53"/>
      <c r="H490" s="52">
        <f>IF(E490&lt;&gt;"",TRUNC(F490,2)+TRUNC(G490,2),"")</f>
        <v>0</v>
      </c>
      <c r="I490" s="54"/>
      <c r="J490" s="52">
        <f>IF(E490&lt;&gt;"",TRUNC(H490*(1+TRUNC(I490,4)),2),"")</f>
        <v>0</v>
      </c>
      <c r="K490" s="52">
        <f>IF(E490&lt;&gt;"",TRUNC(TRUNC(J490,2)*TRUNC(E490,2),2),"")</f>
        <v>0</v>
      </c>
      <c r="N490" s="23">
        <v>15.26</v>
      </c>
    </row>
    <row r="491" spans="2:14" ht="28.5">
      <c r="B491" s="50" t="s">
        <v>930</v>
      </c>
      <c r="C491" s="50" t="s">
        <v>931</v>
      </c>
      <c r="D491" s="51" t="s">
        <v>42</v>
      </c>
      <c r="E491" s="52">
        <v>23</v>
      </c>
      <c r="F491" s="53"/>
      <c r="G491" s="53"/>
      <c r="H491" s="52">
        <f>IF(E491&lt;&gt;"",TRUNC(F491,2)+TRUNC(G491,2),"")</f>
        <v>0</v>
      </c>
      <c r="I491" s="54"/>
      <c r="J491" s="52">
        <f>IF(E491&lt;&gt;"",TRUNC(H491*(1+TRUNC(I491,4)),2),"")</f>
        <v>0</v>
      </c>
      <c r="K491" s="52">
        <f>IF(E491&lt;&gt;"",TRUNC(TRUNC(J491,2)*TRUNC(E491,2),2),"")</f>
        <v>0</v>
      </c>
      <c r="N491" s="23">
        <v>37.43</v>
      </c>
    </row>
    <row r="492" spans="2:14" ht="28.5">
      <c r="B492" s="50" t="s">
        <v>932</v>
      </c>
      <c r="C492" s="50" t="s">
        <v>933</v>
      </c>
      <c r="D492" s="51" t="s">
        <v>60</v>
      </c>
      <c r="E492" s="52">
        <v>687.76</v>
      </c>
      <c r="F492" s="53"/>
      <c r="G492" s="53"/>
      <c r="H492" s="52">
        <f>IF(E492&lt;&gt;"",TRUNC(F492,2)+TRUNC(G492,2),"")</f>
        <v>0</v>
      </c>
      <c r="I492" s="54"/>
      <c r="J492" s="52">
        <f>IF(E492&lt;&gt;"",TRUNC(H492*(1+TRUNC(I492,4)),2),"")</f>
        <v>0</v>
      </c>
      <c r="K492" s="52">
        <f>IF(E492&lt;&gt;"",TRUNC(TRUNC(J492,2)*TRUNC(E492,2),2),"")</f>
        <v>0</v>
      </c>
      <c r="N492" s="23">
        <v>20.11</v>
      </c>
    </row>
    <row r="493" spans="2:14" ht="57">
      <c r="B493" s="50" t="s">
        <v>934</v>
      </c>
      <c r="C493" s="50" t="s">
        <v>935</v>
      </c>
      <c r="D493" s="51" t="s">
        <v>60</v>
      </c>
      <c r="E493" s="52">
        <v>101</v>
      </c>
      <c r="F493" s="53"/>
      <c r="G493" s="53"/>
      <c r="H493" s="52">
        <f>IF(E493&lt;&gt;"",TRUNC(F493,2)+TRUNC(G493,2),"")</f>
        <v>0</v>
      </c>
      <c r="I493" s="54"/>
      <c r="J493" s="52">
        <f>IF(E493&lt;&gt;"",TRUNC(H493*(1+TRUNC(I493,4)),2),"")</f>
        <v>0</v>
      </c>
      <c r="K493" s="52">
        <f>IF(E493&lt;&gt;"",TRUNC(TRUNC(J493,2)*TRUNC(E493,2),2),"")</f>
        <v>0</v>
      </c>
      <c r="N493" s="23">
        <v>6.77</v>
      </c>
    </row>
    <row r="494" spans="2:14" ht="57">
      <c r="B494" s="50" t="s">
        <v>936</v>
      </c>
      <c r="C494" s="50" t="s">
        <v>937</v>
      </c>
      <c r="D494" s="51" t="s">
        <v>74</v>
      </c>
      <c r="E494" s="52">
        <v>28</v>
      </c>
      <c r="F494" s="53"/>
      <c r="G494" s="53"/>
      <c r="H494" s="52">
        <f>IF(E494&lt;&gt;"",TRUNC(F494,2)+TRUNC(G494,2),"")</f>
        <v>0</v>
      </c>
      <c r="I494" s="54"/>
      <c r="J494" s="52">
        <f>IF(E494&lt;&gt;"",TRUNC(H494*(1+TRUNC(I494,4)),2),"")</f>
        <v>0</v>
      </c>
      <c r="K494" s="52">
        <f>IF(E494&lt;&gt;"",TRUNC(TRUNC(J494,2)*TRUNC(E494,2),2),"")</f>
        <v>0</v>
      </c>
      <c r="N494" s="23">
        <v>97.58</v>
      </c>
    </row>
    <row r="495" spans="2:14" ht="85.5">
      <c r="B495" s="50" t="s">
        <v>938</v>
      </c>
      <c r="C495" s="50" t="s">
        <v>939</v>
      </c>
      <c r="D495" s="51" t="s">
        <v>74</v>
      </c>
      <c r="E495" s="52">
        <v>28</v>
      </c>
      <c r="F495" s="53"/>
      <c r="G495" s="53"/>
      <c r="H495" s="52">
        <f>IF(E495&lt;&gt;"",TRUNC(F495,2)+TRUNC(G495,2),"")</f>
        <v>0</v>
      </c>
      <c r="I495" s="54"/>
      <c r="J495" s="52">
        <f>IF(E495&lt;&gt;"",TRUNC(H495*(1+TRUNC(I495,4)),2),"")</f>
        <v>0</v>
      </c>
      <c r="K495" s="52">
        <f>IF(E495&lt;&gt;"",TRUNC(TRUNC(J495,2)*TRUNC(E495,2),2),"")</f>
        <v>0</v>
      </c>
      <c r="N495" s="23">
        <v>138.55</v>
      </c>
    </row>
    <row r="496" spans="2:14" ht="28.5">
      <c r="B496" s="50" t="s">
        <v>940</v>
      </c>
      <c r="C496" s="50" t="s">
        <v>941</v>
      </c>
      <c r="D496" s="51" t="s">
        <v>60</v>
      </c>
      <c r="E496" s="52">
        <v>402.45</v>
      </c>
      <c r="F496" s="53"/>
      <c r="G496" s="53"/>
      <c r="H496" s="52">
        <f>IF(E496&lt;&gt;"",TRUNC(F496,2)+TRUNC(G496,2),"")</f>
        <v>0</v>
      </c>
      <c r="I496" s="54"/>
      <c r="J496" s="52">
        <f>IF(E496&lt;&gt;"",TRUNC(H496*(1+TRUNC(I496,4)),2),"")</f>
        <v>0</v>
      </c>
      <c r="K496" s="52">
        <f>IF(E496&lt;&gt;"",TRUNC(TRUNC(J496,2)*TRUNC(E496,2),2),"")</f>
        <v>0</v>
      </c>
      <c r="N496" s="23">
        <v>43.88</v>
      </c>
    </row>
    <row r="497" spans="2:14" ht="28.5">
      <c r="B497" s="50" t="s">
        <v>942</v>
      </c>
      <c r="C497" s="50" t="s">
        <v>943</v>
      </c>
      <c r="D497" s="51" t="s">
        <v>60</v>
      </c>
      <c r="E497" s="52">
        <v>100.8</v>
      </c>
      <c r="F497" s="53"/>
      <c r="G497" s="53"/>
      <c r="H497" s="52">
        <f>IF(E497&lt;&gt;"",TRUNC(F497,2)+TRUNC(G497,2),"")</f>
        <v>0</v>
      </c>
      <c r="I497" s="54"/>
      <c r="J497" s="52">
        <f>IF(E497&lt;&gt;"",TRUNC(H497*(1+TRUNC(I497,4)),2),"")</f>
        <v>0</v>
      </c>
      <c r="K497" s="52">
        <f>IF(E497&lt;&gt;"",TRUNC(TRUNC(J497,2)*TRUNC(E497,2),2),"")</f>
        <v>0</v>
      </c>
      <c r="N497" s="23">
        <v>30.82</v>
      </c>
    </row>
    <row r="498" spans="2:14" ht="57">
      <c r="B498" s="50" t="s">
        <v>944</v>
      </c>
      <c r="C498" s="50" t="s">
        <v>491</v>
      </c>
      <c r="D498" s="51" t="s">
        <v>42</v>
      </c>
      <c r="E498" s="52">
        <v>2</v>
      </c>
      <c r="F498" s="53"/>
      <c r="G498" s="53"/>
      <c r="H498" s="52">
        <f>IF(E498&lt;&gt;"",TRUNC(F498,2)+TRUNC(G498,2),"")</f>
        <v>0</v>
      </c>
      <c r="I498" s="54"/>
      <c r="J498" s="52">
        <f>IF(E498&lt;&gt;"",TRUNC(H498*(1+TRUNC(I498,4)),2),"")</f>
        <v>0</v>
      </c>
      <c r="K498" s="52">
        <f>IF(E498&lt;&gt;"",TRUNC(TRUNC(J498,2)*TRUNC(E498,2),2),"")</f>
        <v>0</v>
      </c>
      <c r="N498" s="23">
        <v>11.18</v>
      </c>
    </row>
    <row r="499" spans="2:14" ht="42.75">
      <c r="B499" s="50" t="s">
        <v>945</v>
      </c>
      <c r="C499" s="50" t="s">
        <v>946</v>
      </c>
      <c r="D499" s="51" t="s">
        <v>74</v>
      </c>
      <c r="E499" s="52">
        <v>5</v>
      </c>
      <c r="F499" s="53"/>
      <c r="G499" s="53"/>
      <c r="H499" s="52">
        <f>IF(E499&lt;&gt;"",TRUNC(F499,2)+TRUNC(G499,2),"")</f>
        <v>0</v>
      </c>
      <c r="I499" s="54"/>
      <c r="J499" s="52">
        <f>IF(E499&lt;&gt;"",TRUNC(H499*(1+TRUNC(I499,4)),2),"")</f>
        <v>0</v>
      </c>
      <c r="K499" s="52">
        <f>IF(E499&lt;&gt;"",TRUNC(TRUNC(J499,2)*TRUNC(E499,2),2),"")</f>
        <v>0</v>
      </c>
      <c r="N499" s="23">
        <v>72.63</v>
      </c>
    </row>
    <row r="500" spans="2:14" ht="28.5">
      <c r="B500" s="50" t="s">
        <v>947</v>
      </c>
      <c r="C500" s="50" t="s">
        <v>566</v>
      </c>
      <c r="D500" s="51" t="s">
        <v>60</v>
      </c>
      <c r="E500" s="52">
        <v>171.67</v>
      </c>
      <c r="F500" s="53"/>
      <c r="G500" s="53"/>
      <c r="H500" s="52">
        <f>IF(E500&lt;&gt;"",TRUNC(F500,2)+TRUNC(G500,2),"")</f>
        <v>0</v>
      </c>
      <c r="I500" s="54"/>
      <c r="J500" s="52">
        <f>IF(E500&lt;&gt;"",TRUNC(H500*(1+TRUNC(I500,4)),2),"")</f>
        <v>0</v>
      </c>
      <c r="K500" s="52">
        <f>IF(E500&lt;&gt;"",TRUNC(TRUNC(J500,2)*TRUNC(E500,2),2),"")</f>
        <v>0</v>
      </c>
      <c r="N500" s="23">
        <v>73.29</v>
      </c>
    </row>
    <row r="501" spans="2:14" ht="14.25">
      <c r="B501" s="50" t="s">
        <v>948</v>
      </c>
      <c r="C501" s="50" t="s">
        <v>949</v>
      </c>
      <c r="D501" s="51" t="s">
        <v>60</v>
      </c>
      <c r="E501" s="52">
        <v>271.33</v>
      </c>
      <c r="F501" s="53"/>
      <c r="G501" s="53"/>
      <c r="H501" s="52">
        <f>IF(E501&lt;&gt;"",TRUNC(F501,2)+TRUNC(G501,2),"")</f>
        <v>0</v>
      </c>
      <c r="I501" s="54"/>
      <c r="J501" s="52">
        <f>IF(E501&lt;&gt;"",TRUNC(H501*(1+TRUNC(I501,4)),2),"")</f>
        <v>0</v>
      </c>
      <c r="K501" s="52">
        <f>IF(E501&lt;&gt;"",TRUNC(TRUNC(J501,2)*TRUNC(E501,2),2),"")</f>
        <v>0</v>
      </c>
      <c r="N501" s="23">
        <v>15.97</v>
      </c>
    </row>
    <row r="502" spans="2:14" ht="15">
      <c r="B502" s="45" t="s">
        <v>950</v>
      </c>
      <c r="C502" s="60" t="s">
        <v>951</v>
      </c>
      <c r="D502" s="46"/>
      <c r="E502" s="47"/>
      <c r="F502" s="47"/>
      <c r="G502" s="47"/>
      <c r="H502" s="47">
        <f aca="true" t="shared" si="21" ref="H502:H564">IF(E502&lt;&gt;"",TRUNC(F502,2)+TRUNC(G502,2),"")</f>
      </c>
      <c r="I502" s="48"/>
      <c r="J502" s="47">
        <f aca="true" t="shared" si="22" ref="J502:J564">IF(E502&lt;&gt;"",TRUNC(H502*(1+TRUNC(I502,4)),2),"")</f>
      </c>
      <c r="K502" s="49">
        <f aca="true" t="shared" si="23" ref="K502:K564">IF(E502&lt;&gt;"",TRUNC(TRUNC(J502,2)*TRUNC(E502,2),2),"")</f>
      </c>
      <c r="N502" s="23"/>
    </row>
    <row r="503" spans="2:14" ht="15">
      <c r="B503" s="45" t="s">
        <v>952</v>
      </c>
      <c r="C503" s="60" t="s">
        <v>953</v>
      </c>
      <c r="D503" s="46"/>
      <c r="E503" s="47"/>
      <c r="F503" s="47"/>
      <c r="G503" s="47"/>
      <c r="H503" s="47">
        <f t="shared" si="21"/>
      </c>
      <c r="I503" s="48"/>
      <c r="J503" s="47">
        <f t="shared" si="22"/>
      </c>
      <c r="K503" s="49">
        <f t="shared" si="23"/>
      </c>
      <c r="N503" s="23"/>
    </row>
    <row r="504" spans="2:14" ht="42.75">
      <c r="B504" s="50" t="s">
        <v>954</v>
      </c>
      <c r="C504" s="50" t="s">
        <v>955</v>
      </c>
      <c r="D504" s="51" t="s">
        <v>36</v>
      </c>
      <c r="E504" s="52">
        <v>1586.81</v>
      </c>
      <c r="F504" s="53"/>
      <c r="G504" s="53"/>
      <c r="H504" s="52">
        <f t="shared" si="21"/>
        <v>0</v>
      </c>
      <c r="I504" s="54"/>
      <c r="J504" s="52">
        <f t="shared" si="22"/>
        <v>0</v>
      </c>
      <c r="K504" s="52">
        <f t="shared" si="23"/>
        <v>0</v>
      </c>
      <c r="N504" s="23">
        <v>41.76</v>
      </c>
    </row>
    <row r="505" spans="2:14" ht="28.5">
      <c r="B505" s="50" t="s">
        <v>956</v>
      </c>
      <c r="C505" s="50" t="s">
        <v>957</v>
      </c>
      <c r="D505" s="51" t="s">
        <v>36</v>
      </c>
      <c r="E505" s="52">
        <v>1586.81</v>
      </c>
      <c r="F505" s="53"/>
      <c r="G505" s="53"/>
      <c r="H505" s="52">
        <f t="shared" si="21"/>
        <v>0</v>
      </c>
      <c r="I505" s="54"/>
      <c r="J505" s="52">
        <f t="shared" si="22"/>
        <v>0</v>
      </c>
      <c r="K505" s="52">
        <f t="shared" si="23"/>
        <v>0</v>
      </c>
      <c r="N505" s="23">
        <v>61.7</v>
      </c>
    </row>
    <row r="506" spans="2:14" ht="42.75">
      <c r="B506" s="50" t="s">
        <v>958</v>
      </c>
      <c r="C506" s="50" t="s">
        <v>959</v>
      </c>
      <c r="D506" s="51" t="s">
        <v>60</v>
      </c>
      <c r="E506" s="52">
        <v>202.83</v>
      </c>
      <c r="F506" s="53"/>
      <c r="G506" s="53"/>
      <c r="H506" s="52">
        <f t="shared" si="21"/>
        <v>0</v>
      </c>
      <c r="I506" s="54"/>
      <c r="J506" s="52">
        <f t="shared" si="22"/>
        <v>0</v>
      </c>
      <c r="K506" s="52">
        <f t="shared" si="23"/>
        <v>0</v>
      </c>
      <c r="N506" s="23">
        <v>5.71</v>
      </c>
    </row>
    <row r="507" spans="2:14" ht="28.5">
      <c r="B507" s="50" t="s">
        <v>960</v>
      </c>
      <c r="C507" s="50" t="s">
        <v>961</v>
      </c>
      <c r="D507" s="51" t="s">
        <v>60</v>
      </c>
      <c r="E507" s="52">
        <v>9.15</v>
      </c>
      <c r="F507" s="53"/>
      <c r="G507" s="53"/>
      <c r="H507" s="52">
        <f t="shared" si="21"/>
        <v>0</v>
      </c>
      <c r="I507" s="54"/>
      <c r="J507" s="52">
        <f t="shared" si="22"/>
        <v>0</v>
      </c>
      <c r="K507" s="52">
        <f t="shared" si="23"/>
        <v>0</v>
      </c>
      <c r="N507" s="23">
        <v>68.98</v>
      </c>
    </row>
    <row r="508" spans="2:14" ht="15">
      <c r="B508" s="45" t="s">
        <v>962</v>
      </c>
      <c r="C508" s="60" t="s">
        <v>179</v>
      </c>
      <c r="D508" s="46"/>
      <c r="E508" s="47"/>
      <c r="F508" s="47"/>
      <c r="G508" s="47"/>
      <c r="H508" s="47">
        <f t="shared" si="21"/>
      </c>
      <c r="I508" s="48"/>
      <c r="J508" s="47">
        <f t="shared" si="22"/>
      </c>
      <c r="K508" s="49">
        <f t="shared" si="23"/>
      </c>
      <c r="N508" s="23"/>
    </row>
    <row r="509" spans="2:14" ht="71.25">
      <c r="B509" s="50" t="s">
        <v>963</v>
      </c>
      <c r="C509" s="50" t="s">
        <v>964</v>
      </c>
      <c r="D509" s="51" t="s">
        <v>36</v>
      </c>
      <c r="E509" s="52">
        <v>3815.21</v>
      </c>
      <c r="F509" s="53"/>
      <c r="G509" s="53"/>
      <c r="H509" s="52">
        <f t="shared" si="21"/>
        <v>0</v>
      </c>
      <c r="I509" s="54"/>
      <c r="J509" s="52">
        <f t="shared" si="22"/>
        <v>0</v>
      </c>
      <c r="K509" s="52">
        <f t="shared" si="23"/>
        <v>0</v>
      </c>
      <c r="N509" s="23">
        <v>5.17</v>
      </c>
    </row>
    <row r="510" spans="2:14" ht="71.25">
      <c r="B510" s="50" t="s">
        <v>965</v>
      </c>
      <c r="C510" s="50" t="s">
        <v>966</v>
      </c>
      <c r="D510" s="51" t="s">
        <v>36</v>
      </c>
      <c r="E510" s="52">
        <v>3815.21</v>
      </c>
      <c r="F510" s="53"/>
      <c r="G510" s="53"/>
      <c r="H510" s="52">
        <f t="shared" si="21"/>
        <v>0</v>
      </c>
      <c r="I510" s="54"/>
      <c r="J510" s="52">
        <f t="shared" si="22"/>
        <v>0</v>
      </c>
      <c r="K510" s="52">
        <f t="shared" si="23"/>
        <v>0</v>
      </c>
      <c r="N510" s="23">
        <v>47.14</v>
      </c>
    </row>
    <row r="511" spans="2:14" ht="57">
      <c r="B511" s="50" t="s">
        <v>967</v>
      </c>
      <c r="C511" s="50" t="s">
        <v>968</v>
      </c>
      <c r="D511" s="51" t="s">
        <v>36</v>
      </c>
      <c r="E511" s="52">
        <v>222.97</v>
      </c>
      <c r="F511" s="53"/>
      <c r="G511" s="53"/>
      <c r="H511" s="52">
        <f t="shared" si="21"/>
        <v>0</v>
      </c>
      <c r="I511" s="54"/>
      <c r="J511" s="52">
        <f t="shared" si="22"/>
        <v>0</v>
      </c>
      <c r="K511" s="52">
        <f t="shared" si="23"/>
        <v>0</v>
      </c>
      <c r="N511" s="23">
        <v>196.25</v>
      </c>
    </row>
    <row r="512" spans="2:14" ht="28.5">
      <c r="B512" s="50" t="s">
        <v>969</v>
      </c>
      <c r="C512" s="50" t="s">
        <v>970</v>
      </c>
      <c r="D512" s="51" t="s">
        <v>36</v>
      </c>
      <c r="E512" s="52">
        <v>557.27</v>
      </c>
      <c r="F512" s="53"/>
      <c r="G512" s="53"/>
      <c r="H512" s="52">
        <f t="shared" si="21"/>
        <v>0</v>
      </c>
      <c r="I512" s="54"/>
      <c r="J512" s="52">
        <f t="shared" si="22"/>
        <v>0</v>
      </c>
      <c r="K512" s="52">
        <f t="shared" si="23"/>
        <v>0</v>
      </c>
      <c r="N512" s="23">
        <v>73.13</v>
      </c>
    </row>
    <row r="513" spans="2:14" ht="28.5">
      <c r="B513" s="50" t="s">
        <v>971</v>
      </c>
      <c r="C513" s="50" t="s">
        <v>972</v>
      </c>
      <c r="D513" s="51" t="s">
        <v>60</v>
      </c>
      <c r="E513" s="52">
        <v>126.86</v>
      </c>
      <c r="F513" s="53"/>
      <c r="G513" s="53"/>
      <c r="H513" s="52">
        <f t="shared" si="21"/>
        <v>0</v>
      </c>
      <c r="I513" s="54"/>
      <c r="J513" s="52">
        <f t="shared" si="22"/>
        <v>0</v>
      </c>
      <c r="K513" s="52">
        <f t="shared" si="23"/>
        <v>0</v>
      </c>
      <c r="N513" s="23">
        <v>35.2</v>
      </c>
    </row>
    <row r="514" spans="2:14" ht="28.5">
      <c r="B514" s="50" t="s">
        <v>973</v>
      </c>
      <c r="C514" s="50" t="s">
        <v>974</v>
      </c>
      <c r="D514" s="51" t="s">
        <v>60</v>
      </c>
      <c r="E514" s="52">
        <v>23.89</v>
      </c>
      <c r="F514" s="53"/>
      <c r="G514" s="53"/>
      <c r="H514" s="52">
        <f t="shared" si="21"/>
        <v>0</v>
      </c>
      <c r="I514" s="54"/>
      <c r="J514" s="52">
        <f t="shared" si="22"/>
        <v>0</v>
      </c>
      <c r="K514" s="52">
        <f t="shared" si="23"/>
        <v>0</v>
      </c>
      <c r="N514" s="23">
        <v>81.98</v>
      </c>
    </row>
    <row r="515" spans="2:14" ht="57">
      <c r="B515" s="50" t="s">
        <v>975</v>
      </c>
      <c r="C515" s="50" t="s">
        <v>976</v>
      </c>
      <c r="D515" s="51" t="s">
        <v>74</v>
      </c>
      <c r="E515" s="52">
        <v>61</v>
      </c>
      <c r="F515" s="53"/>
      <c r="G515" s="53"/>
      <c r="H515" s="52">
        <f t="shared" si="21"/>
        <v>0</v>
      </c>
      <c r="I515" s="54"/>
      <c r="J515" s="52">
        <f t="shared" si="22"/>
        <v>0</v>
      </c>
      <c r="K515" s="52">
        <f t="shared" si="23"/>
        <v>0</v>
      </c>
      <c r="N515" s="23">
        <v>31.02</v>
      </c>
    </row>
    <row r="516" spans="2:14" ht="28.5">
      <c r="B516" s="50" t="s">
        <v>977</v>
      </c>
      <c r="C516" s="50" t="s">
        <v>978</v>
      </c>
      <c r="D516" s="51" t="s">
        <v>36</v>
      </c>
      <c r="E516" s="52">
        <v>222.97</v>
      </c>
      <c r="F516" s="53"/>
      <c r="G516" s="53"/>
      <c r="H516" s="52">
        <f t="shared" si="21"/>
        <v>0</v>
      </c>
      <c r="I516" s="54"/>
      <c r="J516" s="52">
        <f t="shared" si="22"/>
        <v>0</v>
      </c>
      <c r="K516" s="52">
        <f t="shared" si="23"/>
        <v>0</v>
      </c>
      <c r="N516" s="23">
        <v>90.78</v>
      </c>
    </row>
    <row r="517" spans="2:14" ht="15">
      <c r="B517" s="45" t="s">
        <v>979</v>
      </c>
      <c r="C517" s="60" t="s">
        <v>980</v>
      </c>
      <c r="D517" s="46"/>
      <c r="E517" s="47"/>
      <c r="F517" s="47"/>
      <c r="G517" s="47"/>
      <c r="H517" s="47">
        <f t="shared" si="21"/>
      </c>
      <c r="I517" s="48"/>
      <c r="J517" s="47">
        <f t="shared" si="22"/>
      </c>
      <c r="K517" s="49">
        <f t="shared" si="23"/>
      </c>
      <c r="N517" s="23"/>
    </row>
    <row r="518" spans="2:14" ht="71.25">
      <c r="B518" s="50" t="s">
        <v>981</v>
      </c>
      <c r="C518" s="50" t="s">
        <v>964</v>
      </c>
      <c r="D518" s="51" t="s">
        <v>36</v>
      </c>
      <c r="E518" s="52">
        <v>1064.88</v>
      </c>
      <c r="F518" s="53"/>
      <c r="G518" s="53"/>
      <c r="H518" s="52">
        <f t="shared" si="21"/>
        <v>0</v>
      </c>
      <c r="I518" s="54"/>
      <c r="J518" s="52">
        <f t="shared" si="22"/>
        <v>0</v>
      </c>
      <c r="K518" s="52">
        <f t="shared" si="23"/>
        <v>0</v>
      </c>
      <c r="N518" s="23">
        <v>5.17</v>
      </c>
    </row>
    <row r="519" spans="2:14" ht="42.75">
      <c r="B519" s="50" t="s">
        <v>982</v>
      </c>
      <c r="C519" s="50" t="s">
        <v>983</v>
      </c>
      <c r="D519" s="51" t="s">
        <v>36</v>
      </c>
      <c r="E519" s="52">
        <v>1064.88</v>
      </c>
      <c r="F519" s="53"/>
      <c r="G519" s="53"/>
      <c r="H519" s="52">
        <f t="shared" si="21"/>
        <v>0</v>
      </c>
      <c r="I519" s="54"/>
      <c r="J519" s="52">
        <f t="shared" si="22"/>
        <v>0</v>
      </c>
      <c r="K519" s="52">
        <f t="shared" si="23"/>
        <v>0</v>
      </c>
      <c r="N519" s="23">
        <v>22.93</v>
      </c>
    </row>
    <row r="520" spans="2:14" ht="15">
      <c r="B520" s="45" t="s">
        <v>984</v>
      </c>
      <c r="C520" s="60" t="s">
        <v>985</v>
      </c>
      <c r="D520" s="46"/>
      <c r="E520" s="47"/>
      <c r="F520" s="47"/>
      <c r="G520" s="47"/>
      <c r="H520" s="47">
        <f t="shared" si="21"/>
      </c>
      <c r="I520" s="48"/>
      <c r="J520" s="47">
        <f t="shared" si="22"/>
      </c>
      <c r="K520" s="49">
        <f t="shared" si="23"/>
      </c>
      <c r="N520" s="23"/>
    </row>
    <row r="521" spans="2:14" ht="71.25">
      <c r="B521" s="50" t="s">
        <v>986</v>
      </c>
      <c r="C521" s="50" t="s">
        <v>987</v>
      </c>
      <c r="D521" s="51" t="s">
        <v>42</v>
      </c>
      <c r="E521" s="52">
        <v>2</v>
      </c>
      <c r="F521" s="53"/>
      <c r="G521" s="53"/>
      <c r="H521" s="52">
        <f t="shared" si="21"/>
        <v>0</v>
      </c>
      <c r="I521" s="54"/>
      <c r="J521" s="52">
        <f t="shared" si="22"/>
        <v>0</v>
      </c>
      <c r="K521" s="52">
        <f t="shared" si="23"/>
        <v>0</v>
      </c>
      <c r="N521" s="23">
        <v>686.72</v>
      </c>
    </row>
    <row r="522" spans="2:14" ht="85.5">
      <c r="B522" s="50" t="s">
        <v>988</v>
      </c>
      <c r="C522" s="50" t="s">
        <v>989</v>
      </c>
      <c r="D522" s="51" t="s">
        <v>42</v>
      </c>
      <c r="E522" s="52">
        <v>40</v>
      </c>
      <c r="F522" s="53"/>
      <c r="G522" s="53"/>
      <c r="H522" s="52">
        <f t="shared" si="21"/>
        <v>0</v>
      </c>
      <c r="I522" s="54"/>
      <c r="J522" s="52">
        <f t="shared" si="22"/>
        <v>0</v>
      </c>
      <c r="K522" s="52">
        <f t="shared" si="23"/>
        <v>0</v>
      </c>
      <c r="N522" s="23">
        <v>490.17</v>
      </c>
    </row>
    <row r="523" spans="2:14" ht="42.75">
      <c r="B523" s="50" t="s">
        <v>990</v>
      </c>
      <c r="C523" s="50" t="s">
        <v>991</v>
      </c>
      <c r="D523" s="51" t="s">
        <v>42</v>
      </c>
      <c r="E523" s="52">
        <v>2</v>
      </c>
      <c r="F523" s="53"/>
      <c r="G523" s="53"/>
      <c r="H523" s="52">
        <f t="shared" si="21"/>
        <v>0</v>
      </c>
      <c r="I523" s="54"/>
      <c r="J523" s="52">
        <f t="shared" si="22"/>
        <v>0</v>
      </c>
      <c r="K523" s="52">
        <f t="shared" si="23"/>
        <v>0</v>
      </c>
      <c r="N523" s="23">
        <v>229.88</v>
      </c>
    </row>
    <row r="524" spans="2:14" ht="42.75">
      <c r="B524" s="50" t="s">
        <v>992</v>
      </c>
      <c r="C524" s="50" t="s">
        <v>993</v>
      </c>
      <c r="D524" s="51" t="s">
        <v>42</v>
      </c>
      <c r="E524" s="52">
        <v>25</v>
      </c>
      <c r="F524" s="53"/>
      <c r="G524" s="53"/>
      <c r="H524" s="52">
        <f t="shared" si="21"/>
        <v>0</v>
      </c>
      <c r="I524" s="54"/>
      <c r="J524" s="52">
        <f t="shared" si="22"/>
        <v>0</v>
      </c>
      <c r="K524" s="52">
        <f t="shared" si="23"/>
        <v>0</v>
      </c>
      <c r="N524" s="23">
        <v>125.77</v>
      </c>
    </row>
    <row r="525" spans="2:14" ht="28.5">
      <c r="B525" s="50" t="s">
        <v>994</v>
      </c>
      <c r="C525" s="50" t="s">
        <v>995</v>
      </c>
      <c r="D525" s="51" t="s">
        <v>36</v>
      </c>
      <c r="E525" s="52">
        <v>9.91</v>
      </c>
      <c r="F525" s="53"/>
      <c r="G525" s="53"/>
      <c r="H525" s="52">
        <f t="shared" si="21"/>
        <v>0</v>
      </c>
      <c r="I525" s="54"/>
      <c r="J525" s="52">
        <f t="shared" si="22"/>
        <v>0</v>
      </c>
      <c r="K525" s="52">
        <f t="shared" si="23"/>
        <v>0</v>
      </c>
      <c r="N525" s="23">
        <v>545.97</v>
      </c>
    </row>
    <row r="526" spans="2:14" ht="28.5">
      <c r="B526" s="50" t="s">
        <v>996</v>
      </c>
      <c r="C526" s="50" t="s">
        <v>997</v>
      </c>
      <c r="D526" s="51" t="s">
        <v>60</v>
      </c>
      <c r="E526" s="52">
        <v>18</v>
      </c>
      <c r="F526" s="53"/>
      <c r="G526" s="53"/>
      <c r="H526" s="52">
        <f t="shared" si="21"/>
        <v>0</v>
      </c>
      <c r="I526" s="54"/>
      <c r="J526" s="52">
        <f t="shared" si="22"/>
        <v>0</v>
      </c>
      <c r="K526" s="52">
        <f t="shared" si="23"/>
        <v>0</v>
      </c>
      <c r="N526" s="23">
        <v>65.9</v>
      </c>
    </row>
    <row r="527" spans="2:14" ht="28.5">
      <c r="B527" s="50" t="s">
        <v>998</v>
      </c>
      <c r="C527" s="50" t="s">
        <v>999</v>
      </c>
      <c r="D527" s="51" t="s">
        <v>42</v>
      </c>
      <c r="E527" s="52">
        <v>10</v>
      </c>
      <c r="F527" s="53"/>
      <c r="G527" s="53"/>
      <c r="H527" s="52">
        <f t="shared" si="21"/>
        <v>0</v>
      </c>
      <c r="I527" s="54"/>
      <c r="J527" s="52">
        <f t="shared" si="22"/>
        <v>0</v>
      </c>
      <c r="K527" s="52">
        <f t="shared" si="23"/>
        <v>0</v>
      </c>
      <c r="N527" s="23">
        <v>74.99</v>
      </c>
    </row>
    <row r="528" spans="2:14" ht="28.5">
      <c r="B528" s="50" t="s">
        <v>1000</v>
      </c>
      <c r="C528" s="50" t="s">
        <v>1001</v>
      </c>
      <c r="D528" s="51" t="s">
        <v>36</v>
      </c>
      <c r="E528" s="52">
        <v>15.3</v>
      </c>
      <c r="F528" s="53"/>
      <c r="G528" s="53"/>
      <c r="H528" s="52">
        <f t="shared" si="21"/>
        <v>0</v>
      </c>
      <c r="I528" s="54"/>
      <c r="J528" s="52">
        <f t="shared" si="22"/>
        <v>0</v>
      </c>
      <c r="K528" s="52">
        <f t="shared" si="23"/>
        <v>0</v>
      </c>
      <c r="N528" s="23">
        <v>347.93</v>
      </c>
    </row>
    <row r="529" spans="2:14" ht="28.5">
      <c r="B529" s="50" t="s">
        <v>1002</v>
      </c>
      <c r="C529" s="50" t="s">
        <v>1003</v>
      </c>
      <c r="D529" s="51" t="s">
        <v>42</v>
      </c>
      <c r="E529" s="52">
        <v>42</v>
      </c>
      <c r="F529" s="53"/>
      <c r="G529" s="53"/>
      <c r="H529" s="52">
        <f t="shared" si="21"/>
        <v>0</v>
      </c>
      <c r="I529" s="54"/>
      <c r="J529" s="52">
        <f t="shared" si="22"/>
        <v>0</v>
      </c>
      <c r="K529" s="52">
        <f t="shared" si="23"/>
        <v>0</v>
      </c>
      <c r="N529" s="23">
        <v>78.71</v>
      </c>
    </row>
    <row r="530" spans="2:14" ht="28.5">
      <c r="B530" s="50" t="s">
        <v>1004</v>
      </c>
      <c r="C530" s="50" t="s">
        <v>1005</v>
      </c>
      <c r="D530" s="51" t="s">
        <v>42</v>
      </c>
      <c r="E530" s="52">
        <v>12</v>
      </c>
      <c r="F530" s="53"/>
      <c r="G530" s="53"/>
      <c r="H530" s="52">
        <f t="shared" si="21"/>
        <v>0</v>
      </c>
      <c r="I530" s="54"/>
      <c r="J530" s="52">
        <f t="shared" si="22"/>
        <v>0</v>
      </c>
      <c r="K530" s="52">
        <f t="shared" si="23"/>
        <v>0</v>
      </c>
      <c r="N530" s="23">
        <v>78.71</v>
      </c>
    </row>
    <row r="531" spans="2:14" ht="42.75">
      <c r="B531" s="50" t="s">
        <v>1006</v>
      </c>
      <c r="C531" s="50" t="s">
        <v>1007</v>
      </c>
      <c r="D531" s="51" t="s">
        <v>42</v>
      </c>
      <c r="E531" s="52">
        <v>12</v>
      </c>
      <c r="F531" s="53"/>
      <c r="G531" s="53"/>
      <c r="H531" s="52">
        <f t="shared" si="21"/>
        <v>0</v>
      </c>
      <c r="I531" s="54"/>
      <c r="J531" s="52">
        <f t="shared" si="22"/>
        <v>0</v>
      </c>
      <c r="K531" s="52">
        <f t="shared" si="23"/>
        <v>0</v>
      </c>
      <c r="N531" s="23">
        <v>75.83</v>
      </c>
    </row>
    <row r="532" spans="2:14" ht="28.5">
      <c r="B532" s="50" t="s">
        <v>1008</v>
      </c>
      <c r="C532" s="50" t="s">
        <v>1009</v>
      </c>
      <c r="D532" s="51" t="s">
        <v>42</v>
      </c>
      <c r="E532" s="52">
        <v>2</v>
      </c>
      <c r="F532" s="53"/>
      <c r="G532" s="53"/>
      <c r="H532" s="52">
        <f t="shared" si="21"/>
        <v>0</v>
      </c>
      <c r="I532" s="54"/>
      <c r="J532" s="52">
        <f t="shared" si="22"/>
        <v>0</v>
      </c>
      <c r="K532" s="52">
        <f t="shared" si="23"/>
        <v>0</v>
      </c>
      <c r="N532" s="23">
        <v>1361.61</v>
      </c>
    </row>
    <row r="533" spans="2:14" ht="28.5">
      <c r="B533" s="50" t="s">
        <v>1010</v>
      </c>
      <c r="C533" s="50" t="s">
        <v>1011</v>
      </c>
      <c r="D533" s="51" t="s">
        <v>42</v>
      </c>
      <c r="E533" s="52">
        <v>10</v>
      </c>
      <c r="F533" s="53"/>
      <c r="G533" s="53"/>
      <c r="H533" s="52">
        <f t="shared" si="21"/>
        <v>0</v>
      </c>
      <c r="I533" s="54"/>
      <c r="J533" s="52">
        <f t="shared" si="22"/>
        <v>0</v>
      </c>
      <c r="K533" s="52">
        <f t="shared" si="23"/>
        <v>0</v>
      </c>
      <c r="N533" s="23">
        <v>471.42</v>
      </c>
    </row>
    <row r="534" spans="2:14" ht="42.75">
      <c r="B534" s="50" t="s">
        <v>1012</v>
      </c>
      <c r="C534" s="50" t="s">
        <v>1013</v>
      </c>
      <c r="D534" s="51" t="s">
        <v>42</v>
      </c>
      <c r="E534" s="52">
        <v>2</v>
      </c>
      <c r="F534" s="53"/>
      <c r="G534" s="53"/>
      <c r="H534" s="52">
        <f t="shared" si="21"/>
        <v>0</v>
      </c>
      <c r="I534" s="54"/>
      <c r="J534" s="52">
        <f t="shared" si="22"/>
        <v>0</v>
      </c>
      <c r="K534" s="52">
        <f t="shared" si="23"/>
        <v>0</v>
      </c>
      <c r="N534" s="23">
        <v>758.46</v>
      </c>
    </row>
    <row r="535" spans="2:14" ht="28.5">
      <c r="B535" s="50" t="s">
        <v>1014</v>
      </c>
      <c r="C535" s="50" t="s">
        <v>1015</v>
      </c>
      <c r="D535" s="51" t="s">
        <v>42</v>
      </c>
      <c r="E535" s="52">
        <v>25</v>
      </c>
      <c r="F535" s="53"/>
      <c r="G535" s="53"/>
      <c r="H535" s="52">
        <f t="shared" si="21"/>
        <v>0</v>
      </c>
      <c r="I535" s="54"/>
      <c r="J535" s="52">
        <f t="shared" si="22"/>
        <v>0</v>
      </c>
      <c r="K535" s="52">
        <f t="shared" si="23"/>
        <v>0</v>
      </c>
      <c r="N535" s="23">
        <v>275.15</v>
      </c>
    </row>
    <row r="536" spans="2:14" ht="15">
      <c r="B536" s="45" t="s">
        <v>1016</v>
      </c>
      <c r="C536" s="60" t="s">
        <v>1017</v>
      </c>
      <c r="D536" s="46"/>
      <c r="E536" s="47"/>
      <c r="F536" s="47"/>
      <c r="G536" s="47"/>
      <c r="H536" s="47">
        <f t="shared" si="21"/>
      </c>
      <c r="I536" s="48"/>
      <c r="J536" s="47">
        <f t="shared" si="22"/>
      </c>
      <c r="K536" s="49">
        <f t="shared" si="23"/>
      </c>
      <c r="N536" s="23"/>
    </row>
    <row r="537" spans="2:14" ht="57">
      <c r="B537" s="50" t="s">
        <v>1018</v>
      </c>
      <c r="C537" s="50" t="s">
        <v>1019</v>
      </c>
      <c r="D537" s="51" t="s">
        <v>1020</v>
      </c>
      <c r="E537" s="52">
        <v>438.9</v>
      </c>
      <c r="F537" s="53"/>
      <c r="G537" s="53"/>
      <c r="H537" s="52">
        <f t="shared" si="21"/>
        <v>0</v>
      </c>
      <c r="I537" s="54"/>
      <c r="J537" s="52">
        <f t="shared" si="22"/>
        <v>0</v>
      </c>
      <c r="K537" s="52">
        <f t="shared" si="23"/>
        <v>0</v>
      </c>
      <c r="N537" s="23">
        <v>5.49</v>
      </c>
    </row>
    <row r="538" spans="2:14" ht="42.75">
      <c r="B538" s="50" t="s">
        <v>1021</v>
      </c>
      <c r="C538" s="50" t="s">
        <v>1022</v>
      </c>
      <c r="D538" s="51" t="s">
        <v>36</v>
      </c>
      <c r="E538" s="52">
        <v>35.04</v>
      </c>
      <c r="F538" s="53"/>
      <c r="G538" s="53"/>
      <c r="H538" s="52">
        <f t="shared" si="21"/>
        <v>0</v>
      </c>
      <c r="I538" s="54"/>
      <c r="J538" s="52">
        <f t="shared" si="22"/>
        <v>0</v>
      </c>
      <c r="K538" s="52">
        <f t="shared" si="23"/>
        <v>0</v>
      </c>
      <c r="N538" s="23">
        <v>941.81</v>
      </c>
    </row>
    <row r="539" spans="2:14" ht="57">
      <c r="B539" s="50" t="s">
        <v>1023</v>
      </c>
      <c r="C539" s="50" t="s">
        <v>1024</v>
      </c>
      <c r="D539" s="51" t="s">
        <v>42</v>
      </c>
      <c r="E539" s="52">
        <v>28</v>
      </c>
      <c r="F539" s="53"/>
      <c r="G539" s="53"/>
      <c r="H539" s="52">
        <f t="shared" si="21"/>
        <v>0</v>
      </c>
      <c r="I539" s="54"/>
      <c r="J539" s="52">
        <f t="shared" si="22"/>
        <v>0</v>
      </c>
      <c r="K539" s="52">
        <f t="shared" si="23"/>
        <v>0</v>
      </c>
      <c r="N539" s="23">
        <v>87.4</v>
      </c>
    </row>
    <row r="540" spans="2:14" ht="42.75">
      <c r="B540" s="50" t="s">
        <v>1025</v>
      </c>
      <c r="C540" s="50" t="s">
        <v>1026</v>
      </c>
      <c r="D540" s="51" t="s">
        <v>1027</v>
      </c>
      <c r="E540" s="52">
        <v>2</v>
      </c>
      <c r="F540" s="53"/>
      <c r="G540" s="53"/>
      <c r="H540" s="52">
        <f t="shared" si="21"/>
        <v>0</v>
      </c>
      <c r="I540" s="54"/>
      <c r="J540" s="52">
        <f t="shared" si="22"/>
        <v>0</v>
      </c>
      <c r="K540" s="52">
        <f t="shared" si="23"/>
        <v>0</v>
      </c>
      <c r="N540" s="23">
        <v>67.07</v>
      </c>
    </row>
    <row r="541" spans="2:14" ht="28.5">
      <c r="B541" s="50" t="s">
        <v>1028</v>
      </c>
      <c r="C541" s="50" t="s">
        <v>1029</v>
      </c>
      <c r="D541" s="51" t="s">
        <v>74</v>
      </c>
      <c r="E541" s="52">
        <v>28</v>
      </c>
      <c r="F541" s="53"/>
      <c r="G541" s="53"/>
      <c r="H541" s="52">
        <f t="shared" si="21"/>
        <v>0</v>
      </c>
      <c r="I541" s="54"/>
      <c r="J541" s="52">
        <f t="shared" si="22"/>
        <v>0</v>
      </c>
      <c r="K541" s="52">
        <f t="shared" si="23"/>
        <v>0</v>
      </c>
      <c r="N541" s="23">
        <v>229.77</v>
      </c>
    </row>
    <row r="542" spans="2:14" ht="28.5">
      <c r="B542" s="50" t="s">
        <v>1030</v>
      </c>
      <c r="C542" s="50" t="s">
        <v>1031</v>
      </c>
      <c r="D542" s="51" t="s">
        <v>42</v>
      </c>
      <c r="E542" s="52">
        <v>4</v>
      </c>
      <c r="F542" s="53"/>
      <c r="G542" s="53"/>
      <c r="H542" s="52">
        <f t="shared" si="21"/>
        <v>0</v>
      </c>
      <c r="I542" s="54"/>
      <c r="J542" s="52">
        <f t="shared" si="22"/>
        <v>0</v>
      </c>
      <c r="K542" s="52">
        <f t="shared" si="23"/>
        <v>0</v>
      </c>
      <c r="N542" s="23">
        <v>270.32</v>
      </c>
    </row>
    <row r="543" spans="2:14" ht="57">
      <c r="B543" s="50" t="s">
        <v>1032</v>
      </c>
      <c r="C543" s="50" t="s">
        <v>1033</v>
      </c>
      <c r="D543" s="51" t="s">
        <v>36</v>
      </c>
      <c r="E543" s="52">
        <v>8.64</v>
      </c>
      <c r="F543" s="53"/>
      <c r="G543" s="53"/>
      <c r="H543" s="52">
        <f t="shared" si="21"/>
        <v>0</v>
      </c>
      <c r="I543" s="54"/>
      <c r="J543" s="52">
        <f t="shared" si="22"/>
        <v>0</v>
      </c>
      <c r="K543" s="52">
        <f t="shared" si="23"/>
        <v>0</v>
      </c>
      <c r="N543" s="23">
        <v>60.54</v>
      </c>
    </row>
    <row r="544" spans="2:14" ht="42.75">
      <c r="B544" s="50" t="s">
        <v>1034</v>
      </c>
      <c r="C544" s="50" t="s">
        <v>1035</v>
      </c>
      <c r="D544" s="51" t="s">
        <v>36</v>
      </c>
      <c r="E544" s="52">
        <v>133.92</v>
      </c>
      <c r="F544" s="53"/>
      <c r="G544" s="53"/>
      <c r="H544" s="52">
        <f t="shared" si="21"/>
        <v>0</v>
      </c>
      <c r="I544" s="54"/>
      <c r="J544" s="52">
        <f t="shared" si="22"/>
        <v>0</v>
      </c>
      <c r="K544" s="52">
        <f t="shared" si="23"/>
        <v>0</v>
      </c>
      <c r="N544" s="23">
        <v>639.63</v>
      </c>
    </row>
    <row r="545" spans="2:14" ht="28.5">
      <c r="B545" s="50" t="s">
        <v>1036</v>
      </c>
      <c r="C545" s="50" t="s">
        <v>1037</v>
      </c>
      <c r="D545" s="51" t="s">
        <v>36</v>
      </c>
      <c r="E545" s="52">
        <v>12.74</v>
      </c>
      <c r="F545" s="53"/>
      <c r="G545" s="53"/>
      <c r="H545" s="52">
        <f t="shared" si="21"/>
        <v>0</v>
      </c>
      <c r="I545" s="54"/>
      <c r="J545" s="52">
        <f t="shared" si="22"/>
        <v>0</v>
      </c>
      <c r="K545" s="52">
        <f t="shared" si="23"/>
        <v>0</v>
      </c>
      <c r="N545" s="23">
        <v>106.21</v>
      </c>
    </row>
    <row r="546" spans="2:14" ht="57">
      <c r="B546" s="50" t="s">
        <v>1038</v>
      </c>
      <c r="C546" s="50" t="s">
        <v>1039</v>
      </c>
      <c r="D546" s="51" t="s">
        <v>36</v>
      </c>
      <c r="E546" s="52">
        <v>59.69</v>
      </c>
      <c r="F546" s="53"/>
      <c r="G546" s="53"/>
      <c r="H546" s="52">
        <f t="shared" si="21"/>
        <v>0</v>
      </c>
      <c r="I546" s="54"/>
      <c r="J546" s="52">
        <f t="shared" si="22"/>
        <v>0</v>
      </c>
      <c r="K546" s="52">
        <f t="shared" si="23"/>
        <v>0</v>
      </c>
      <c r="N546" s="23">
        <v>925.47</v>
      </c>
    </row>
    <row r="547" spans="2:14" ht="28.5">
      <c r="B547" s="50" t="s">
        <v>1040</v>
      </c>
      <c r="C547" s="50" t="s">
        <v>1041</v>
      </c>
      <c r="D547" s="51" t="s">
        <v>36</v>
      </c>
      <c r="E547" s="52">
        <v>212.18</v>
      </c>
      <c r="F547" s="53"/>
      <c r="G547" s="53"/>
      <c r="H547" s="52">
        <f t="shared" si="21"/>
        <v>0</v>
      </c>
      <c r="I547" s="54"/>
      <c r="J547" s="52">
        <f t="shared" si="22"/>
        <v>0</v>
      </c>
      <c r="K547" s="52">
        <f t="shared" si="23"/>
        <v>0</v>
      </c>
      <c r="N547" s="23">
        <v>149.46</v>
      </c>
    </row>
    <row r="548" spans="2:14" ht="42.75">
      <c r="B548" s="50" t="s">
        <v>1042</v>
      </c>
      <c r="C548" s="50" t="s">
        <v>1043</v>
      </c>
      <c r="D548" s="51" t="s">
        <v>42</v>
      </c>
      <c r="E548" s="52">
        <v>4</v>
      </c>
      <c r="F548" s="53"/>
      <c r="G548" s="53"/>
      <c r="H548" s="52">
        <f t="shared" si="21"/>
        <v>0</v>
      </c>
      <c r="I548" s="54"/>
      <c r="J548" s="52">
        <f t="shared" si="22"/>
        <v>0</v>
      </c>
      <c r="K548" s="52">
        <f t="shared" si="23"/>
        <v>0</v>
      </c>
      <c r="N548" s="23">
        <v>1227.13</v>
      </c>
    </row>
    <row r="549" spans="2:14" ht="28.5">
      <c r="B549" s="50" t="s">
        <v>1044</v>
      </c>
      <c r="C549" s="50" t="s">
        <v>1045</v>
      </c>
      <c r="D549" s="51" t="s">
        <v>42</v>
      </c>
      <c r="E549" s="52">
        <v>28</v>
      </c>
      <c r="F549" s="53"/>
      <c r="G549" s="53"/>
      <c r="H549" s="52">
        <f t="shared" si="21"/>
        <v>0</v>
      </c>
      <c r="I549" s="54"/>
      <c r="J549" s="52">
        <f t="shared" si="22"/>
        <v>0</v>
      </c>
      <c r="K549" s="52">
        <f t="shared" si="23"/>
        <v>0</v>
      </c>
      <c r="N549" s="23">
        <v>1142.64</v>
      </c>
    </row>
    <row r="550" spans="2:14" ht="42.75">
      <c r="B550" s="50" t="s">
        <v>1046</v>
      </c>
      <c r="C550" s="50" t="s">
        <v>1047</v>
      </c>
      <c r="D550" s="51" t="s">
        <v>36</v>
      </c>
      <c r="E550" s="52">
        <v>12.74</v>
      </c>
      <c r="F550" s="53"/>
      <c r="G550" s="53"/>
      <c r="H550" s="52">
        <f t="shared" si="21"/>
        <v>0</v>
      </c>
      <c r="I550" s="54"/>
      <c r="J550" s="52">
        <f t="shared" si="22"/>
        <v>0</v>
      </c>
      <c r="K550" s="52">
        <f t="shared" si="23"/>
        <v>0</v>
      </c>
      <c r="N550" s="23">
        <v>196.03</v>
      </c>
    </row>
    <row r="551" spans="2:14" ht="42.75">
      <c r="B551" s="50" t="s">
        <v>1048</v>
      </c>
      <c r="C551" s="50" t="s">
        <v>1049</v>
      </c>
      <c r="D551" s="51" t="s">
        <v>60</v>
      </c>
      <c r="E551" s="52">
        <v>142.8</v>
      </c>
      <c r="F551" s="53"/>
      <c r="G551" s="53"/>
      <c r="H551" s="52">
        <f t="shared" si="21"/>
        <v>0</v>
      </c>
      <c r="I551" s="54"/>
      <c r="J551" s="52">
        <f t="shared" si="22"/>
        <v>0</v>
      </c>
      <c r="K551" s="52">
        <f t="shared" si="23"/>
        <v>0</v>
      </c>
      <c r="N551" s="23">
        <v>136.99</v>
      </c>
    </row>
    <row r="552" spans="2:14" ht="14.25">
      <c r="B552" s="50" t="s">
        <v>1050</v>
      </c>
      <c r="C552" s="50" t="s">
        <v>1051</v>
      </c>
      <c r="D552" s="51" t="s">
        <v>60</v>
      </c>
      <c r="E552" s="52">
        <v>20.8</v>
      </c>
      <c r="F552" s="53"/>
      <c r="G552" s="53"/>
      <c r="H552" s="52">
        <f t="shared" si="21"/>
        <v>0</v>
      </c>
      <c r="I552" s="54"/>
      <c r="J552" s="52">
        <f t="shared" si="22"/>
        <v>0</v>
      </c>
      <c r="K552" s="52">
        <f t="shared" si="23"/>
        <v>0</v>
      </c>
      <c r="N552" s="23">
        <v>136.99</v>
      </c>
    </row>
    <row r="553" spans="2:14" ht="14.25">
      <c r="B553" s="50" t="s">
        <v>1052</v>
      </c>
      <c r="C553" s="50" t="s">
        <v>1053</v>
      </c>
      <c r="D553" s="51" t="s">
        <v>60</v>
      </c>
      <c r="E553" s="52">
        <v>327.2</v>
      </c>
      <c r="F553" s="53"/>
      <c r="G553" s="53"/>
      <c r="H553" s="52">
        <f t="shared" si="21"/>
        <v>0</v>
      </c>
      <c r="I553" s="54"/>
      <c r="J553" s="52">
        <f t="shared" si="22"/>
        <v>0</v>
      </c>
      <c r="K553" s="52">
        <f t="shared" si="23"/>
        <v>0</v>
      </c>
      <c r="N553" s="23">
        <v>6.06</v>
      </c>
    </row>
    <row r="554" spans="2:14" ht="14.25">
      <c r="B554" s="50" t="s">
        <v>1054</v>
      </c>
      <c r="C554" s="50" t="s">
        <v>1055</v>
      </c>
      <c r="D554" s="51" t="s">
        <v>36</v>
      </c>
      <c r="E554" s="52">
        <v>3.6</v>
      </c>
      <c r="F554" s="53"/>
      <c r="G554" s="53"/>
      <c r="H554" s="52">
        <f t="shared" si="21"/>
        <v>0</v>
      </c>
      <c r="I554" s="54"/>
      <c r="J554" s="52">
        <f t="shared" si="22"/>
        <v>0</v>
      </c>
      <c r="K554" s="52">
        <f t="shared" si="23"/>
        <v>0</v>
      </c>
      <c r="N554" s="23">
        <v>102.81</v>
      </c>
    </row>
    <row r="555" spans="2:14" ht="42.75">
      <c r="B555" s="50" t="s">
        <v>1056</v>
      </c>
      <c r="C555" s="50" t="s">
        <v>1057</v>
      </c>
      <c r="D555" s="51" t="s">
        <v>36</v>
      </c>
      <c r="E555" s="52">
        <v>17.17</v>
      </c>
      <c r="F555" s="53"/>
      <c r="G555" s="53"/>
      <c r="H555" s="52">
        <f t="shared" si="21"/>
        <v>0</v>
      </c>
      <c r="I555" s="54"/>
      <c r="J555" s="52">
        <f t="shared" si="22"/>
        <v>0</v>
      </c>
      <c r="K555" s="52">
        <f t="shared" si="23"/>
        <v>0</v>
      </c>
      <c r="N555" s="23">
        <v>633.31</v>
      </c>
    </row>
    <row r="556" spans="2:14" ht="15">
      <c r="B556" s="45" t="s">
        <v>1058</v>
      </c>
      <c r="C556" s="60" t="s">
        <v>1059</v>
      </c>
      <c r="D556" s="46"/>
      <c r="E556" s="47"/>
      <c r="F556" s="47"/>
      <c r="G556" s="47"/>
      <c r="H556" s="47">
        <f t="shared" si="21"/>
      </c>
      <c r="I556" s="48"/>
      <c r="J556" s="47">
        <f t="shared" si="22"/>
      </c>
      <c r="K556" s="49">
        <f t="shared" si="23"/>
      </c>
      <c r="N556" s="23"/>
    </row>
    <row r="557" spans="2:14" ht="42.75">
      <c r="B557" s="50" t="s">
        <v>1060</v>
      </c>
      <c r="C557" s="50" t="s">
        <v>1061</v>
      </c>
      <c r="D557" s="51" t="s">
        <v>36</v>
      </c>
      <c r="E557" s="52">
        <v>2926.56</v>
      </c>
      <c r="F557" s="53"/>
      <c r="G557" s="53"/>
      <c r="H557" s="52">
        <f t="shared" si="21"/>
        <v>0</v>
      </c>
      <c r="I557" s="54"/>
      <c r="J557" s="52">
        <f t="shared" si="22"/>
        <v>0</v>
      </c>
      <c r="K557" s="52">
        <f t="shared" si="23"/>
        <v>0</v>
      </c>
      <c r="N557" s="23">
        <v>12.78</v>
      </c>
    </row>
    <row r="558" spans="2:14" ht="42.75">
      <c r="B558" s="50" t="s">
        <v>1062</v>
      </c>
      <c r="C558" s="50" t="s">
        <v>1063</v>
      </c>
      <c r="D558" s="51" t="s">
        <v>36</v>
      </c>
      <c r="E558" s="52">
        <v>1064.88</v>
      </c>
      <c r="F558" s="53"/>
      <c r="G558" s="53"/>
      <c r="H558" s="52">
        <f t="shared" si="21"/>
        <v>0</v>
      </c>
      <c r="I558" s="54"/>
      <c r="J558" s="52">
        <f t="shared" si="22"/>
        <v>0</v>
      </c>
      <c r="K558" s="52">
        <f t="shared" si="23"/>
        <v>0</v>
      </c>
      <c r="N558" s="23">
        <v>14.5</v>
      </c>
    </row>
    <row r="559" spans="2:14" ht="28.5">
      <c r="B559" s="50" t="s">
        <v>1064</v>
      </c>
      <c r="C559" s="50" t="s">
        <v>1065</v>
      </c>
      <c r="D559" s="51" t="s">
        <v>36</v>
      </c>
      <c r="E559" s="52">
        <v>2926.56</v>
      </c>
      <c r="F559" s="53"/>
      <c r="G559" s="53"/>
      <c r="H559" s="52">
        <f t="shared" si="21"/>
        <v>0</v>
      </c>
      <c r="I559" s="54"/>
      <c r="J559" s="52">
        <f t="shared" si="22"/>
        <v>0</v>
      </c>
      <c r="K559" s="52">
        <f t="shared" si="23"/>
        <v>0</v>
      </c>
      <c r="N559" s="23">
        <v>2.25</v>
      </c>
    </row>
    <row r="560" spans="2:14" ht="28.5">
      <c r="B560" s="50" t="s">
        <v>1066</v>
      </c>
      <c r="C560" s="50" t="s">
        <v>1067</v>
      </c>
      <c r="D560" s="51" t="s">
        <v>36</v>
      </c>
      <c r="E560" s="52">
        <v>1064.88</v>
      </c>
      <c r="F560" s="53"/>
      <c r="G560" s="53"/>
      <c r="H560" s="52">
        <f t="shared" si="21"/>
        <v>0</v>
      </c>
      <c r="I560" s="54"/>
      <c r="J560" s="52">
        <f t="shared" si="22"/>
        <v>0</v>
      </c>
      <c r="K560" s="52">
        <f t="shared" si="23"/>
        <v>0</v>
      </c>
      <c r="N560" s="23">
        <v>2.61</v>
      </c>
    </row>
    <row r="561" spans="2:14" ht="28.5">
      <c r="B561" s="50" t="s">
        <v>1068</v>
      </c>
      <c r="C561" s="50" t="s">
        <v>1069</v>
      </c>
      <c r="D561" s="51" t="s">
        <v>36</v>
      </c>
      <c r="E561" s="52">
        <v>381.72</v>
      </c>
      <c r="F561" s="53"/>
      <c r="G561" s="53"/>
      <c r="H561" s="52">
        <f t="shared" si="21"/>
        <v>0</v>
      </c>
      <c r="I561" s="54"/>
      <c r="J561" s="52">
        <f t="shared" si="22"/>
        <v>0</v>
      </c>
      <c r="K561" s="52">
        <f t="shared" si="23"/>
        <v>0</v>
      </c>
      <c r="N561" s="23">
        <v>34.05</v>
      </c>
    </row>
    <row r="562" spans="2:14" ht="28.5">
      <c r="B562" s="50" t="s">
        <v>1070</v>
      </c>
      <c r="C562" s="50" t="s">
        <v>1071</v>
      </c>
      <c r="D562" s="51" t="s">
        <v>36</v>
      </c>
      <c r="E562" s="52">
        <v>381.72</v>
      </c>
      <c r="F562" s="53"/>
      <c r="G562" s="53"/>
      <c r="H562" s="52">
        <f t="shared" si="21"/>
        <v>0</v>
      </c>
      <c r="I562" s="54"/>
      <c r="J562" s="52">
        <f t="shared" si="22"/>
        <v>0</v>
      </c>
      <c r="K562" s="52">
        <f t="shared" si="23"/>
        <v>0</v>
      </c>
      <c r="N562" s="23">
        <v>20.16</v>
      </c>
    </row>
    <row r="563" spans="2:14" ht="15">
      <c r="B563" s="45" t="s">
        <v>1072</v>
      </c>
      <c r="C563" s="60" t="s">
        <v>1073</v>
      </c>
      <c r="D563" s="46"/>
      <c r="E563" s="47"/>
      <c r="F563" s="47"/>
      <c r="G563" s="47"/>
      <c r="H563" s="47">
        <f t="shared" si="21"/>
      </c>
      <c r="I563" s="48"/>
      <c r="J563" s="47">
        <f t="shared" si="22"/>
      </c>
      <c r="K563" s="49">
        <f t="shared" si="23"/>
      </c>
      <c r="N563" s="23"/>
    </row>
    <row r="564" spans="2:14" ht="14.25">
      <c r="B564" s="50" t="s">
        <v>1074</v>
      </c>
      <c r="C564" s="50" t="s">
        <v>58</v>
      </c>
      <c r="D564" s="51" t="s">
        <v>36</v>
      </c>
      <c r="E564" s="52">
        <v>1677.59</v>
      </c>
      <c r="F564" s="53"/>
      <c r="G564" s="53"/>
      <c r="H564" s="52">
        <f t="shared" si="21"/>
        <v>0</v>
      </c>
      <c r="I564" s="54"/>
      <c r="J564" s="52">
        <f t="shared" si="22"/>
        <v>0</v>
      </c>
      <c r="K564" s="52">
        <f t="shared" si="23"/>
        <v>0</v>
      </c>
      <c r="N564" s="23">
        <v>2.69</v>
      </c>
    </row>
    <row r="565" spans="2:11" ht="15">
      <c r="B565" s="24"/>
      <c r="C565" s="25"/>
      <c r="D565" s="25"/>
      <c r="E565" s="25"/>
      <c r="F565" s="25"/>
      <c r="G565" s="25"/>
      <c r="H565" s="25"/>
      <c r="I565" s="26"/>
      <c r="J565" s="27" t="s">
        <v>22</v>
      </c>
      <c r="K565" s="28">
        <f>SUM(K22:K564)</f>
        <v>0</v>
      </c>
    </row>
    <row r="566" ht="12.75">
      <c r="J566" s="29"/>
    </row>
    <row r="567" spans="2:10" ht="14.25">
      <c r="B567" s="30"/>
      <c r="C567" s="31">
        <f>C7</f>
        <v>0</v>
      </c>
      <c r="J567" s="29"/>
    </row>
    <row r="568" spans="2:10" ht="14.25">
      <c r="B568" s="32" t="str">
        <f>IF(B567="","(cidade)","")</f>
        <v>(cidade)</v>
      </c>
      <c r="C568" s="33"/>
      <c r="J568" s="29"/>
    </row>
    <row r="569" ht="12.75">
      <c r="J569" s="29"/>
    </row>
    <row r="570" ht="12.75">
      <c r="J570" s="29"/>
    </row>
    <row r="571" spans="3:10" ht="13.5" thickBot="1">
      <c r="C571" s="34"/>
      <c r="G571" s="35"/>
      <c r="H571" s="35"/>
      <c r="I571" s="35"/>
      <c r="J571" s="36"/>
    </row>
    <row r="572" spans="2:10" ht="15">
      <c r="B572" s="17"/>
      <c r="C572" s="37" t="s">
        <v>23</v>
      </c>
      <c r="D572" s="17"/>
      <c r="E572" s="17"/>
      <c r="F572" s="17"/>
      <c r="G572" s="63" t="s">
        <v>24</v>
      </c>
      <c r="H572" s="63"/>
      <c r="I572" s="63"/>
      <c r="J572" s="63"/>
    </row>
    <row r="573" spans="2:10" ht="14.25">
      <c r="B573" s="38" t="s">
        <v>25</v>
      </c>
      <c r="C573" s="39"/>
      <c r="D573" s="17"/>
      <c r="F573" s="38" t="s">
        <v>25</v>
      </c>
      <c r="G573" s="71"/>
      <c r="H573" s="71"/>
      <c r="I573" s="71"/>
      <c r="J573" s="71"/>
    </row>
    <row r="574" spans="2:11" ht="14.25">
      <c r="B574" s="38" t="s">
        <v>26</v>
      </c>
      <c r="C574" s="39"/>
      <c r="D574" s="17"/>
      <c r="F574" s="38" t="s">
        <v>27</v>
      </c>
      <c r="G574" s="71"/>
      <c r="H574" s="71"/>
      <c r="I574" s="71"/>
      <c r="J574" s="71"/>
      <c r="K574" s="1" t="str">
        <f>IF(G574="","(Ex,: Engenheiro Civil)","")</f>
        <v>(Ex,: Engenheiro Civil)</v>
      </c>
    </row>
    <row r="575" spans="2:11" ht="14.25">
      <c r="B575" s="38" t="s">
        <v>28</v>
      </c>
      <c r="C575" s="40"/>
      <c r="D575" s="17"/>
      <c r="F575" s="38" t="s">
        <v>29</v>
      </c>
      <c r="G575" s="71"/>
      <c r="H575" s="71"/>
      <c r="I575" s="71"/>
      <c r="J575" s="71"/>
      <c r="K575" s="1" t="str">
        <f>IF(G575="","(Ex: 100015-3)","")</f>
        <v>(Ex: 100015-3)</v>
      </c>
    </row>
    <row r="577" ht="12.75">
      <c r="M577" s="1"/>
    </row>
    <row r="578" ht="12.75">
      <c r="M578" s="1"/>
    </row>
    <row r="579" ht="12.75">
      <c r="M579" s="1"/>
    </row>
    <row r="580" ht="12.75">
      <c r="M580" s="1"/>
    </row>
    <row r="581" ht="12.75">
      <c r="M581" s="1"/>
    </row>
    <row r="582" ht="12.75">
      <c r="M582" s="1"/>
    </row>
    <row r="583" ht="12.75">
      <c r="M583" s="1"/>
    </row>
    <row r="584" ht="12.75">
      <c r="M584" s="1"/>
    </row>
    <row r="585" ht="12.75">
      <c r="M585" s="1"/>
    </row>
    <row r="586" ht="12.75">
      <c r="M586" s="1"/>
    </row>
    <row r="587" ht="12.75">
      <c r="M587" s="1"/>
    </row>
    <row r="588" ht="12.75">
      <c r="M588" s="1"/>
    </row>
    <row r="589" ht="12.75">
      <c r="M589" s="1"/>
    </row>
    <row r="590" ht="12.75">
      <c r="M590" s="1"/>
    </row>
    <row r="591" ht="12.75">
      <c r="M591" s="1"/>
    </row>
    <row r="592" ht="12.75">
      <c r="M592" s="1"/>
    </row>
    <row r="593" ht="12.75">
      <c r="M593" s="1"/>
    </row>
    <row r="594" ht="12.75">
      <c r="M594" s="1"/>
    </row>
    <row r="595" ht="12.75">
      <c r="M595" s="1"/>
    </row>
    <row r="596" ht="12.75">
      <c r="M596" s="1"/>
    </row>
  </sheetData>
  <sheetProtection sheet="1" formatColumns="0" formatRows="0"/>
  <mergeCells count="25">
    <mergeCell ref="B17:K17"/>
    <mergeCell ref="B18:K18"/>
    <mergeCell ref="B20:B21"/>
    <mergeCell ref="D20:D21"/>
    <mergeCell ref="I20:I21"/>
    <mergeCell ref="J20:J21"/>
    <mergeCell ref="C20:C21"/>
    <mergeCell ref="E20:E21"/>
    <mergeCell ref="G574:J574"/>
    <mergeCell ref="K20:K21"/>
    <mergeCell ref="G575:J575"/>
    <mergeCell ref="N20:N21"/>
    <mergeCell ref="F20:H20"/>
    <mergeCell ref="G572:J572"/>
    <mergeCell ref="G573:J573"/>
    <mergeCell ref="B15:C15"/>
    <mergeCell ref="B1:K1"/>
    <mergeCell ref="B10:K10"/>
    <mergeCell ref="B12:C12"/>
    <mergeCell ref="D12:H12"/>
    <mergeCell ref="I12:K12"/>
    <mergeCell ref="B13:C13"/>
    <mergeCell ref="D13:H13"/>
    <mergeCell ref="I13:K13"/>
    <mergeCell ref="E15:K15"/>
  </mergeCells>
  <conditionalFormatting sqref="C4">
    <cfRule type="expression" priority="520" dxfId="24" stopIfTrue="1">
      <formula>C4=""</formula>
    </cfRule>
    <cfRule type="expression" priority="521" dxfId="24" stopIfTrue="1">
      <formula>""</formula>
    </cfRule>
  </conditionalFormatting>
  <conditionalFormatting sqref="C5">
    <cfRule type="expression" priority="522" dxfId="24" stopIfTrue="1">
      <formula>C5=""</formula>
    </cfRule>
  </conditionalFormatting>
  <conditionalFormatting sqref="C6">
    <cfRule type="expression" priority="523" dxfId="24" stopIfTrue="1">
      <formula>C6=""</formula>
    </cfRule>
  </conditionalFormatting>
  <conditionalFormatting sqref="C7">
    <cfRule type="expression" priority="524" dxfId="24" stopIfTrue="1">
      <formula>C7=""</formula>
    </cfRule>
  </conditionalFormatting>
  <conditionalFormatting sqref="H6">
    <cfRule type="expression" priority="525" dxfId="24" stopIfTrue="1">
      <formula>H6=""</formula>
    </cfRule>
  </conditionalFormatting>
  <conditionalFormatting sqref="H5">
    <cfRule type="expression" priority="526" dxfId="24" stopIfTrue="1">
      <formula>H5=""</formula>
    </cfRule>
  </conditionalFormatting>
  <conditionalFormatting sqref="D15">
    <cfRule type="expression" priority="527" dxfId="24" stopIfTrue="1">
      <formula>$D$15=""</formula>
    </cfRule>
  </conditionalFormatting>
  <conditionalFormatting sqref="C573">
    <cfRule type="expression" priority="530" dxfId="24" stopIfTrue="1">
      <formula>C573=""</formula>
    </cfRule>
  </conditionalFormatting>
  <conditionalFormatting sqref="C574">
    <cfRule type="expression" priority="531" dxfId="24" stopIfTrue="1">
      <formula>C574=""</formula>
    </cfRule>
  </conditionalFormatting>
  <conditionalFormatting sqref="G574">
    <cfRule type="expression" priority="532" dxfId="24" stopIfTrue="1">
      <formula>G574=""</formula>
    </cfRule>
  </conditionalFormatting>
  <conditionalFormatting sqref="B567">
    <cfRule type="expression" priority="533" dxfId="24" stopIfTrue="1">
      <formula>$B$567=""</formula>
    </cfRule>
  </conditionalFormatting>
  <conditionalFormatting sqref="G573">
    <cfRule type="expression" priority="534" dxfId="24" stopIfTrue="1">
      <formula>G573=""</formula>
    </cfRule>
  </conditionalFormatting>
  <conditionalFormatting sqref="G575">
    <cfRule type="expression" priority="535" dxfId="24" stopIfTrue="1">
      <formula>G575=""</formula>
    </cfRule>
  </conditionalFormatting>
  <conditionalFormatting sqref="C575">
    <cfRule type="expression" priority="536" dxfId="24" stopIfTrue="1">
      <formula>$C$575=""</formula>
    </cfRule>
  </conditionalFormatting>
  <conditionalFormatting sqref="E15:G15">
    <cfRule type="containsText" priority="518" dxfId="1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517" dxfId="1" operator="containsText" stopIfTrue="1" text="(INFORMAR AQUI O VALOR POR EXTENSO)">
      <formula>NOT(ISERROR(SEARCH("(INFORMAR AQUI O VALOR POR EXTENSO)",I13)))</formula>
    </cfRule>
  </conditionalFormatting>
  <conditionalFormatting sqref="J451:J457 J459:J501 J504:J507 J509:J516 J518:J519 J521:J535 J537:J555 J557:J562 J564">
    <cfRule type="expression" priority="460" dxfId="0">
      <formula>J451&gt;N451</formula>
    </cfRule>
  </conditionalFormatting>
  <conditionalFormatting sqref="G24:G26 G451:G457 G28 G30:G31 G33 G35 G37:G43 G46:G48 G50:G59 G61:G70 G73:G78 G80:G88 G90 G93:G95 G97 G99:G100 G459:G501 G504:G507 G509:G516 G518:G519 G521:G535 G537:G555 G557:G562 G564">
    <cfRule type="expression" priority="124" dxfId="1" stopIfTrue="1">
      <formula>G24=""</formula>
    </cfRule>
  </conditionalFormatting>
  <conditionalFormatting sqref="I24:I26 I451:I457 I28 I30:I31 I33 I35 I37:I43 I46:I48 I50:I59 I61:I70 I73:I78 I80:I88 I90 I93:I95 I97 I99:I100 I459:I501 I504:I507 I509:I516 I518:I519 I521:I535 I537:I555 I557:I562 I564">
    <cfRule type="expression" priority="123" dxfId="1" stopIfTrue="1">
      <formula>I24=""</formula>
    </cfRule>
  </conditionalFormatting>
  <conditionalFormatting sqref="F24:F26 F451:F457 F28 F30:F31 F33 F35 F37:F43 F46:F48 F50:F59 F61:F70 F73:F78 F80:F88 F90 F93:F95 F97 F99:F100 F459:F501 F504:F507 F509:F516 F518:F519 F521:F535 F537:F555 F557:F562 F564">
    <cfRule type="expression" priority="122" dxfId="1" stopIfTrue="1">
      <formula>F24=""</formula>
    </cfRule>
  </conditionalFormatting>
  <conditionalFormatting sqref="F24:F26 F451:F457 F28 F30:F31 F33 F35 F37:F43 F46:F48 F50:F59 F61:F70 F73:F78 F80:F88 F90 F93:F95 F97 F99:F100 F459:F501 F504:F507 F509:F516 F518:F519 F521:F535 F537:F555 F557:F562 F564">
    <cfRule type="expression" priority="125" dxfId="1" stopIfTrue="1">
      <formula>F24=""</formula>
    </cfRule>
  </conditionalFormatting>
  <conditionalFormatting sqref="G24:G26 G451:G457 G28 G30:G31 G33 G35 G37:G43 G46:G48 G50:G59 G61:G70 G73:G78 G80:G88 G90 G93:G95 G97 G99:G100 G459:G501 G504:G507 G509:G516 G518:G519 G521:G535 G537:G555 G557:G562 G564">
    <cfRule type="expression" priority="121" dxfId="1" stopIfTrue="1">
      <formula>G24=""</formula>
    </cfRule>
  </conditionalFormatting>
  <conditionalFormatting sqref="I24:I26 I451:I457 I28 I30:I31 I33 I35 I37:I43 I46:I48 I50:I59 I61:I70 I73:I78 I80:I88 I90 I93:I95 I97 I99:I100 I459:I501 I504:I507 I509:I516 I518:I519 I521:I535 I537:I555 I557:I562 I564">
    <cfRule type="expression" priority="120" dxfId="1" stopIfTrue="1">
      <formula>I24=""</formula>
    </cfRule>
  </conditionalFormatting>
  <conditionalFormatting sqref="J24:J26 J28 J30:J31 J33 J35 J37:J43 J46:J48 J50:J59 J61:J70 J73:J78 J80:J88 J90 J93:J95 J97 J99:J100">
    <cfRule type="expression" priority="126" dxfId="0">
      <formula>J24&gt;N24</formula>
    </cfRule>
  </conditionalFormatting>
  <conditionalFormatting sqref="J101:J107 J110:J162 J164:J167 J169:J186 J188:J225 J228:J296 J299:J333 J352:J374 J376:J386 J388:J391 J393 J395 J397:J442 J335:J350 J444:J450">
    <cfRule type="expression" priority="14" dxfId="0">
      <formula>J101&gt;N101</formula>
    </cfRule>
  </conditionalFormatting>
  <conditionalFormatting sqref="G101:G107 G110:G162 G164:G167 G169:G186 G188:G225 G228:G296 G299:G333 G352:G374 G376:G386 G388:G391 G393 G395 G397:G442 G335:G350 G444:G450">
    <cfRule type="expression" priority="12" dxfId="1" stopIfTrue="1">
      <formula>G101=""</formula>
    </cfRule>
  </conditionalFormatting>
  <conditionalFormatting sqref="I101:I107 I110:I162 I164:I167 I169:I186 I188:I225 I228:I296 I299:I333 I352:I374 I376:I386 I388:I391 I393 I395 I397:I442 I335:I350 I444:I450">
    <cfRule type="expression" priority="11" dxfId="1" stopIfTrue="1">
      <formula>I101=""</formula>
    </cfRule>
  </conditionalFormatting>
  <conditionalFormatting sqref="F101:F107 F110:F162 F164:F167 F169:F186 F188:F225 F228:F296 F299:F333 F352:F374 F376:F386 F388:F391 F393 F395 F397:F442 F335:F350 F444:F450">
    <cfRule type="expression" priority="10" dxfId="1" stopIfTrue="1">
      <formula>F101=""</formula>
    </cfRule>
  </conditionalFormatting>
  <conditionalFormatting sqref="F101:F107 F110:F162 F164:F167 F169:F186 F188:F225 F228:F296 F299:F333 F352:F374 F376:F386 F388:F391 F393 F395 F397:F442 F335:F350 F444:F450">
    <cfRule type="expression" priority="13" dxfId="1" stopIfTrue="1">
      <formula>F101=""</formula>
    </cfRule>
  </conditionalFormatting>
  <conditionalFormatting sqref="G101:G107 G110:G162 G164:G167 G169:G186 G188:G225 G228:G296 G299:G333 G352:G374 G376:G386 G388:G391 G393 G395 G397:G442 G335:G350 G444:G450">
    <cfRule type="expression" priority="9" dxfId="1" stopIfTrue="1">
      <formula>G101=""</formula>
    </cfRule>
  </conditionalFormatting>
  <conditionalFormatting sqref="I101:I107 I110:I162 I164:I167 I169:I186 I188:I225 I228:I296 I299:I333 I352:I374 I376:I386 I388:I391 I393 I395 I397:I442 I335:I350 I444:I450">
    <cfRule type="expression" priority="8" dxfId="1" stopIfTrue="1">
      <formula>I101=""</formula>
    </cfRule>
  </conditionalFormatting>
  <conditionalFormatting sqref="G27">
    <cfRule type="expression" priority="5" dxfId="1" stopIfTrue="1">
      <formula>G27=""</formula>
    </cfRule>
  </conditionalFormatting>
  <conditionalFormatting sqref="I27">
    <cfRule type="expression" priority="4" dxfId="1" stopIfTrue="1">
      <formula>I27=""</formula>
    </cfRule>
  </conditionalFormatting>
  <conditionalFormatting sqref="F27">
    <cfRule type="expression" priority="3" dxfId="1" stopIfTrue="1">
      <formula>F27=""</formula>
    </cfRule>
  </conditionalFormatting>
  <conditionalFormatting sqref="F27">
    <cfRule type="expression" priority="6" dxfId="1" stopIfTrue="1">
      <formula>F27=""</formula>
    </cfRule>
  </conditionalFormatting>
  <conditionalFormatting sqref="G27">
    <cfRule type="expression" priority="2" dxfId="1" stopIfTrue="1">
      <formula>G27=""</formula>
    </cfRule>
  </conditionalFormatting>
  <conditionalFormatting sqref="I27">
    <cfRule type="expression" priority="1" dxfId="1" stopIfTrue="1">
      <formula>I27=""</formula>
    </cfRule>
  </conditionalFormatting>
  <conditionalFormatting sqref="J27">
    <cfRule type="expression" priority="7" dxfId="0">
      <formula>J27&gt;N27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3" r:id="rId1"/>
  <headerFooter alignWithMargins="0">
    <oddFooter>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Glederson Henrique Grein</cp:lastModifiedBy>
  <cp:lastPrinted>2018-03-07T14:17:45Z</cp:lastPrinted>
  <dcterms:created xsi:type="dcterms:W3CDTF">2018-03-07T14:23:23Z</dcterms:created>
  <dcterms:modified xsi:type="dcterms:W3CDTF">2018-10-04T14:28:23Z</dcterms:modified>
  <cp:category/>
  <cp:version/>
  <cp:contentType/>
  <cp:contentStatus/>
</cp:coreProperties>
</file>