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480" yWindow="525" windowWidth="20775" windowHeight="9915"/>
  </bookViews>
  <sheets>
    <sheet name="Orcamento" sheetId="1" r:id="rId1"/>
  </sheets>
  <definedNames>
    <definedName name="JR_PAGE_ANCHOR_0_1">Orcamento!$A$1</definedName>
  </definedNames>
  <calcPr calcId="125725"/>
</workbook>
</file>

<file path=xl/calcChain.xml><?xml version="1.0" encoding="utf-8"?>
<calcChain xmlns="http://schemas.openxmlformats.org/spreadsheetml/2006/main">
  <c r="J101" i="1"/>
  <c r="L101" s="1"/>
  <c r="M101" s="1"/>
  <c r="J102"/>
  <c r="L102" s="1"/>
  <c r="M102" s="1"/>
  <c r="J103"/>
  <c r="L103" s="1"/>
  <c r="M103" s="1"/>
  <c r="J104"/>
  <c r="L104" s="1"/>
  <c r="M104" s="1"/>
  <c r="J106"/>
  <c r="L106" s="1"/>
  <c r="M106" s="1"/>
  <c r="M105" s="1"/>
  <c r="J107"/>
  <c r="L107" s="1"/>
  <c r="M107" s="1"/>
  <c r="J111"/>
  <c r="L111" s="1"/>
  <c r="M111" s="1"/>
  <c r="J112"/>
  <c r="L112" s="1"/>
  <c r="M112" s="1"/>
  <c r="J113"/>
  <c r="L113" s="1"/>
  <c r="M113" s="1"/>
  <c r="J114"/>
  <c r="L114" s="1"/>
  <c r="M114" s="1"/>
  <c r="J116"/>
  <c r="L116" s="1"/>
  <c r="M116" s="1"/>
  <c r="J117"/>
  <c r="L117" s="1"/>
  <c r="M117" s="1"/>
  <c r="J118"/>
  <c r="L118" s="1"/>
  <c r="M118" s="1"/>
  <c r="J119"/>
  <c r="L119" s="1"/>
  <c r="M119" s="1"/>
  <c r="J122"/>
  <c r="L122" s="1"/>
  <c r="M122" s="1"/>
  <c r="J123"/>
  <c r="L123" s="1"/>
  <c r="M123" s="1"/>
  <c r="J124"/>
  <c r="L124" s="1"/>
  <c r="M124" s="1"/>
  <c r="J125"/>
  <c r="L125" s="1"/>
  <c r="M125" s="1"/>
  <c r="J126"/>
  <c r="L126" s="1"/>
  <c r="M126" s="1"/>
  <c r="J128"/>
  <c r="L128" s="1"/>
  <c r="M128" s="1"/>
  <c r="J129"/>
  <c r="L129" s="1"/>
  <c r="M129" s="1"/>
  <c r="J130"/>
  <c r="L130" s="1"/>
  <c r="M130" s="1"/>
  <c r="J131"/>
  <c r="L131" s="1"/>
  <c r="M131" s="1"/>
  <c r="J132"/>
  <c r="L132" s="1"/>
  <c r="M132" s="1"/>
  <c r="J133"/>
  <c r="L133" s="1"/>
  <c r="M133" s="1"/>
  <c r="J134"/>
  <c r="L134" s="1"/>
  <c r="M134" s="1"/>
  <c r="J135"/>
  <c r="L135" s="1"/>
  <c r="M135" s="1"/>
  <c r="J136"/>
  <c r="L136" s="1"/>
  <c r="M136" s="1"/>
  <c r="J138"/>
  <c r="L138" s="1"/>
  <c r="M138" s="1"/>
  <c r="J139"/>
  <c r="L139" s="1"/>
  <c r="M139" s="1"/>
  <c r="J140"/>
  <c r="L140" s="1"/>
  <c r="M140" s="1"/>
  <c r="J141"/>
  <c r="L141" s="1"/>
  <c r="M141" s="1"/>
  <c r="J142"/>
  <c r="L142" s="1"/>
  <c r="M142" s="1"/>
  <c r="J143"/>
  <c r="L143" s="1"/>
  <c r="M143" s="1"/>
  <c r="J145"/>
  <c r="L145" s="1"/>
  <c r="M145" s="1"/>
  <c r="J146"/>
  <c r="L146" s="1"/>
  <c r="M146" s="1"/>
  <c r="J147"/>
  <c r="L147" s="1"/>
  <c r="M147" s="1"/>
  <c r="J148"/>
  <c r="L148" s="1"/>
  <c r="M148" s="1"/>
  <c r="J149"/>
  <c r="L149" s="1"/>
  <c r="M149" s="1"/>
  <c r="J150"/>
  <c r="L150" s="1"/>
  <c r="M150" s="1"/>
  <c r="J151"/>
  <c r="L151" s="1"/>
  <c r="M151" s="1"/>
  <c r="J153"/>
  <c r="L153" s="1"/>
  <c r="M153" s="1"/>
  <c r="J154"/>
  <c r="L154" s="1"/>
  <c r="M154" s="1"/>
  <c r="J155"/>
  <c r="L155" s="1"/>
  <c r="M155" s="1"/>
  <c r="J156"/>
  <c r="L156" s="1"/>
  <c r="M156" s="1"/>
  <c r="J157"/>
  <c r="L157" s="1"/>
  <c r="M157" s="1"/>
  <c r="J160"/>
  <c r="L160" s="1"/>
  <c r="M160" s="1"/>
  <c r="J161"/>
  <c r="L161" s="1"/>
  <c r="M161" s="1"/>
  <c r="J162"/>
  <c r="L162" s="1"/>
  <c r="M162" s="1"/>
  <c r="J163"/>
  <c r="L163" s="1"/>
  <c r="M163" s="1"/>
  <c r="J164"/>
  <c r="L164" s="1"/>
  <c r="M164" s="1"/>
  <c r="J165"/>
  <c r="L165" s="1"/>
  <c r="M165" s="1"/>
  <c r="J166"/>
  <c r="L166" s="1"/>
  <c r="M166" s="1"/>
  <c r="J167"/>
  <c r="L167" s="1"/>
  <c r="M167" s="1"/>
  <c r="J168"/>
  <c r="L168" s="1"/>
  <c r="M168" s="1"/>
  <c r="J169"/>
  <c r="L169" s="1"/>
  <c r="M169" s="1"/>
  <c r="J170"/>
  <c r="L170" s="1"/>
  <c r="M170" s="1"/>
  <c r="J172"/>
  <c r="L172" s="1"/>
  <c r="M172" s="1"/>
  <c r="J173"/>
  <c r="L173" s="1"/>
  <c r="M173" s="1"/>
  <c r="J176"/>
  <c r="L176" s="1"/>
  <c r="M176" s="1"/>
  <c r="J177"/>
  <c r="L177" s="1"/>
  <c r="M177" s="1"/>
  <c r="J178"/>
  <c r="L178" s="1"/>
  <c r="M178" s="1"/>
  <c r="J179"/>
  <c r="L179" s="1"/>
  <c r="M179" s="1"/>
  <c r="J180"/>
  <c r="L180" s="1"/>
  <c r="M180" s="1"/>
  <c r="J181"/>
  <c r="L181" s="1"/>
  <c r="M181" s="1"/>
  <c r="J182"/>
  <c r="L182" s="1"/>
  <c r="M182" s="1"/>
  <c r="J183"/>
  <c r="L183" s="1"/>
  <c r="M183" s="1"/>
  <c r="J184"/>
  <c r="L184" s="1"/>
  <c r="M184" s="1"/>
  <c r="J185"/>
  <c r="L185" s="1"/>
  <c r="M185" s="1"/>
  <c r="J186"/>
  <c r="L186" s="1"/>
  <c r="M186" s="1"/>
  <c r="J187"/>
  <c r="L187" s="1"/>
  <c r="M187" s="1"/>
  <c r="J188"/>
  <c r="L188" s="1"/>
  <c r="M188" s="1"/>
  <c r="J189"/>
  <c r="L189" s="1"/>
  <c r="M189" s="1"/>
  <c r="J190"/>
  <c r="L190" s="1"/>
  <c r="M190" s="1"/>
  <c r="J191"/>
  <c r="L191" s="1"/>
  <c r="M191" s="1"/>
  <c r="J192"/>
  <c r="L192" s="1"/>
  <c r="M192" s="1"/>
  <c r="J193"/>
  <c r="L193" s="1"/>
  <c r="M193" s="1"/>
  <c r="J194"/>
  <c r="L194" s="1"/>
  <c r="M194" s="1"/>
  <c r="J195"/>
  <c r="L195" s="1"/>
  <c r="M195" s="1"/>
  <c r="J196"/>
  <c r="L196" s="1"/>
  <c r="M196" s="1"/>
  <c r="J197"/>
  <c r="L197" s="1"/>
  <c r="M197" s="1"/>
  <c r="J198"/>
  <c r="L198" s="1"/>
  <c r="M198" s="1"/>
  <c r="J199"/>
  <c r="L199" s="1"/>
  <c r="M199" s="1"/>
  <c r="J200"/>
  <c r="L200" s="1"/>
  <c r="M200" s="1"/>
  <c r="J202"/>
  <c r="L202" s="1"/>
  <c r="M202" s="1"/>
  <c r="J203"/>
  <c r="L203" s="1"/>
  <c r="M203" s="1"/>
  <c r="J204"/>
  <c r="L204" s="1"/>
  <c r="M204" s="1"/>
  <c r="J205"/>
  <c r="L205" s="1"/>
  <c r="M205" s="1"/>
  <c r="J206"/>
  <c r="L206" s="1"/>
  <c r="M206" s="1"/>
  <c r="J207"/>
  <c r="L207" s="1"/>
  <c r="M207" s="1"/>
  <c r="J208"/>
  <c r="L208" s="1"/>
  <c r="M208" s="1"/>
  <c r="J209"/>
  <c r="L209" s="1"/>
  <c r="M209" s="1"/>
  <c r="J210"/>
  <c r="L210" s="1"/>
  <c r="M210" s="1"/>
  <c r="J211"/>
  <c r="L211" s="1"/>
  <c r="M211" s="1"/>
  <c r="J212"/>
  <c r="L212" s="1"/>
  <c r="M212" s="1"/>
  <c r="J213"/>
  <c r="L213" s="1"/>
  <c r="M213" s="1"/>
  <c r="J214"/>
  <c r="L214" s="1"/>
  <c r="M214" s="1"/>
  <c r="J215"/>
  <c r="L215" s="1"/>
  <c r="M215" s="1"/>
  <c r="J216"/>
  <c r="L216" s="1"/>
  <c r="M216" s="1"/>
  <c r="J217"/>
  <c r="L217" s="1"/>
  <c r="M217" s="1"/>
  <c r="J218"/>
  <c r="L218" s="1"/>
  <c r="M218" s="1"/>
  <c r="J219"/>
  <c r="L219" s="1"/>
  <c r="M219" s="1"/>
  <c r="J220"/>
  <c r="L220" s="1"/>
  <c r="M220" s="1"/>
  <c r="J221"/>
  <c r="L221" s="1"/>
  <c r="M221" s="1"/>
  <c r="J222"/>
  <c r="L222" s="1"/>
  <c r="M222" s="1"/>
  <c r="J223"/>
  <c r="L223" s="1"/>
  <c r="M223" s="1"/>
  <c r="J224"/>
  <c r="L224" s="1"/>
  <c r="M224" s="1"/>
  <c r="J225"/>
  <c r="L225" s="1"/>
  <c r="M225" s="1"/>
  <c r="J226"/>
  <c r="L226" s="1"/>
  <c r="M226" s="1"/>
  <c r="J227"/>
  <c r="L227" s="1"/>
  <c r="M227" s="1"/>
  <c r="J228"/>
  <c r="L228" s="1"/>
  <c r="M228" s="1"/>
  <c r="J229"/>
  <c r="L229" s="1"/>
  <c r="M229" s="1"/>
  <c r="J230"/>
  <c r="L230" s="1"/>
  <c r="M230" s="1"/>
  <c r="J231"/>
  <c r="L231" s="1"/>
  <c r="M231" s="1"/>
  <c r="J232"/>
  <c r="L232" s="1"/>
  <c r="M232" s="1"/>
  <c r="J233"/>
  <c r="L233" s="1"/>
  <c r="M233" s="1"/>
  <c r="J234"/>
  <c r="L234" s="1"/>
  <c r="M234" s="1"/>
  <c r="J235"/>
  <c r="L235" s="1"/>
  <c r="M235" s="1"/>
  <c r="J236"/>
  <c r="L236" s="1"/>
  <c r="M236" s="1"/>
  <c r="J237"/>
  <c r="L237" s="1"/>
  <c r="M237" s="1"/>
  <c r="J238"/>
  <c r="L238" s="1"/>
  <c r="M238" s="1"/>
  <c r="J239"/>
  <c r="L239" s="1"/>
  <c r="M239" s="1"/>
  <c r="J240"/>
  <c r="L240" s="1"/>
  <c r="M240" s="1"/>
  <c r="J241"/>
  <c r="L241" s="1"/>
  <c r="M241" s="1"/>
  <c r="J243"/>
  <c r="L243" s="1"/>
  <c r="M243" s="1"/>
  <c r="J244"/>
  <c r="L244" s="1"/>
  <c r="M244" s="1"/>
  <c r="J245"/>
  <c r="L245" s="1"/>
  <c r="M245" s="1"/>
  <c r="J246"/>
  <c r="L246" s="1"/>
  <c r="M246" s="1"/>
  <c r="J247"/>
  <c r="L247" s="1"/>
  <c r="M247" s="1"/>
  <c r="J248"/>
  <c r="L248" s="1"/>
  <c r="M248" s="1"/>
  <c r="J249"/>
  <c r="L249" s="1"/>
  <c r="M249" s="1"/>
  <c r="J250"/>
  <c r="L250" s="1"/>
  <c r="M250" s="1"/>
  <c r="J252"/>
  <c r="L252" s="1"/>
  <c r="M252" s="1"/>
  <c r="J253"/>
  <c r="L253" s="1"/>
  <c r="M253" s="1"/>
  <c r="J254"/>
  <c r="L254" s="1"/>
  <c r="M254" s="1"/>
  <c r="J255"/>
  <c r="L255" s="1"/>
  <c r="M255" s="1"/>
  <c r="J258"/>
  <c r="L258" s="1"/>
  <c r="M258" s="1"/>
  <c r="J259"/>
  <c r="L259" s="1"/>
  <c r="M259" s="1"/>
  <c r="J260"/>
  <c r="L260" s="1"/>
  <c r="M260" s="1"/>
  <c r="J261"/>
  <c r="L261" s="1"/>
  <c r="M261" s="1"/>
  <c r="J262"/>
  <c r="L262" s="1"/>
  <c r="M262" s="1"/>
  <c r="J263"/>
  <c r="L263" s="1"/>
  <c r="M263" s="1"/>
  <c r="J264"/>
  <c r="L264" s="1"/>
  <c r="M264" s="1"/>
  <c r="J265"/>
  <c r="L265" s="1"/>
  <c r="M265" s="1"/>
  <c r="J266"/>
  <c r="L266" s="1"/>
  <c r="M266" s="1"/>
  <c r="J267"/>
  <c r="L267" s="1"/>
  <c r="M267" s="1"/>
  <c r="J268"/>
  <c r="L268" s="1"/>
  <c r="M268" s="1"/>
  <c r="J269"/>
  <c r="L269" s="1"/>
  <c r="M269" s="1"/>
  <c r="J270"/>
  <c r="L270" s="1"/>
  <c r="M270" s="1"/>
  <c r="J271"/>
  <c r="L271" s="1"/>
  <c r="M271" s="1"/>
  <c r="J272"/>
  <c r="L272" s="1"/>
  <c r="M272" s="1"/>
  <c r="J273"/>
  <c r="L273" s="1"/>
  <c r="M273" s="1"/>
  <c r="J274"/>
  <c r="L274" s="1"/>
  <c r="M274" s="1"/>
  <c r="J275"/>
  <c r="L275" s="1"/>
  <c r="M275" s="1"/>
  <c r="J276"/>
  <c r="L276" s="1"/>
  <c r="M276" s="1"/>
  <c r="J277"/>
  <c r="L277" s="1"/>
  <c r="M277" s="1"/>
  <c r="J278"/>
  <c r="L278" s="1"/>
  <c r="M278" s="1"/>
  <c r="J279"/>
  <c r="L279" s="1"/>
  <c r="M279" s="1"/>
  <c r="J280"/>
  <c r="L280" s="1"/>
  <c r="M280" s="1"/>
  <c r="J281"/>
  <c r="L281" s="1"/>
  <c r="M281" s="1"/>
  <c r="J282"/>
  <c r="L282" s="1"/>
  <c r="M282" s="1"/>
  <c r="J283"/>
  <c r="L283" s="1"/>
  <c r="M283" s="1"/>
  <c r="J284"/>
  <c r="L284" s="1"/>
  <c r="M284" s="1"/>
  <c r="J285"/>
  <c r="L285" s="1"/>
  <c r="M285" s="1"/>
  <c r="J286"/>
  <c r="L286" s="1"/>
  <c r="M286" s="1"/>
  <c r="J287"/>
  <c r="L287" s="1"/>
  <c r="M287" s="1"/>
  <c r="J288"/>
  <c r="L288" s="1"/>
  <c r="M288" s="1"/>
  <c r="J289"/>
  <c r="L289" s="1"/>
  <c r="M289" s="1"/>
  <c r="J290"/>
  <c r="L290" s="1"/>
  <c r="M290" s="1"/>
  <c r="J291"/>
  <c r="L291" s="1"/>
  <c r="M291" s="1"/>
  <c r="J292"/>
  <c r="L292" s="1"/>
  <c r="M292" s="1"/>
  <c r="J293"/>
  <c r="L293" s="1"/>
  <c r="M293" s="1"/>
  <c r="J294"/>
  <c r="L294" s="1"/>
  <c r="M294" s="1"/>
  <c r="J295"/>
  <c r="L295" s="1"/>
  <c r="M295" s="1"/>
  <c r="J297"/>
  <c r="L297" s="1"/>
  <c r="M297" s="1"/>
  <c r="J298"/>
  <c r="L298" s="1"/>
  <c r="M298" s="1"/>
  <c r="J299"/>
  <c r="L299" s="1"/>
  <c r="M299" s="1"/>
  <c r="J300"/>
  <c r="L300" s="1"/>
  <c r="M300" s="1"/>
  <c r="J301"/>
  <c r="L301" s="1"/>
  <c r="M301" s="1"/>
  <c r="J302"/>
  <c r="L302" s="1"/>
  <c r="M302" s="1"/>
  <c r="J303"/>
  <c r="L303" s="1"/>
  <c r="M303" s="1"/>
  <c r="J304"/>
  <c r="L304" s="1"/>
  <c r="M304" s="1"/>
  <c r="J305"/>
  <c r="L305" s="1"/>
  <c r="M305" s="1"/>
  <c r="J306"/>
  <c r="L306" s="1"/>
  <c r="M306" s="1"/>
  <c r="J307"/>
  <c r="L307" s="1"/>
  <c r="M307" s="1"/>
  <c r="J308"/>
  <c r="L308" s="1"/>
  <c r="M308" s="1"/>
  <c r="J309"/>
  <c r="L309" s="1"/>
  <c r="M309" s="1"/>
  <c r="J310"/>
  <c r="L310" s="1"/>
  <c r="M310" s="1"/>
  <c r="J311"/>
  <c r="L311" s="1"/>
  <c r="M311" s="1"/>
  <c r="J312"/>
  <c r="L312" s="1"/>
  <c r="M312" s="1"/>
  <c r="J313"/>
  <c r="L313" s="1"/>
  <c r="M313" s="1"/>
  <c r="J314"/>
  <c r="L314" s="1"/>
  <c r="M314" s="1"/>
  <c r="J315"/>
  <c r="L315" s="1"/>
  <c r="M315" s="1"/>
  <c r="J316"/>
  <c r="L316" s="1"/>
  <c r="M316" s="1"/>
  <c r="J317"/>
  <c r="L317" s="1"/>
  <c r="M317" s="1"/>
  <c r="J318"/>
  <c r="L318" s="1"/>
  <c r="M318" s="1"/>
  <c r="J319"/>
  <c r="L319" s="1"/>
  <c r="M319" s="1"/>
  <c r="J320"/>
  <c r="L320" s="1"/>
  <c r="M320" s="1"/>
  <c r="J321"/>
  <c r="L321" s="1"/>
  <c r="M321" s="1"/>
  <c r="J322"/>
  <c r="L322" s="1"/>
  <c r="M322" s="1"/>
  <c r="J323"/>
  <c r="L323" s="1"/>
  <c r="M323" s="1"/>
  <c r="J324"/>
  <c r="L324" s="1"/>
  <c r="M324" s="1"/>
  <c r="J325"/>
  <c r="L325" s="1"/>
  <c r="M325" s="1"/>
  <c r="J326"/>
  <c r="L326" s="1"/>
  <c r="M326" s="1"/>
  <c r="J327"/>
  <c r="L327" s="1"/>
  <c r="M327" s="1"/>
  <c r="J328"/>
  <c r="L328" s="1"/>
  <c r="M328" s="1"/>
  <c r="J329"/>
  <c r="L329" s="1"/>
  <c r="M329" s="1"/>
  <c r="J331"/>
  <c r="L331" s="1"/>
  <c r="M331" s="1"/>
  <c r="J332"/>
  <c r="L332" s="1"/>
  <c r="M332" s="1"/>
  <c r="J333"/>
  <c r="L333" s="1"/>
  <c r="M333" s="1"/>
  <c r="J334"/>
  <c r="L334" s="1"/>
  <c r="M334" s="1"/>
  <c r="J335"/>
  <c r="L335" s="1"/>
  <c r="M335" s="1"/>
  <c r="J336"/>
  <c r="L336" s="1"/>
  <c r="M336" s="1"/>
  <c r="J337"/>
  <c r="L337" s="1"/>
  <c r="M337" s="1"/>
  <c r="J338"/>
  <c r="L338" s="1"/>
  <c r="M338" s="1"/>
  <c r="J339"/>
  <c r="L339" s="1"/>
  <c r="M339" s="1"/>
  <c r="J340"/>
  <c r="L340" s="1"/>
  <c r="M340" s="1"/>
  <c r="J341"/>
  <c r="L341" s="1"/>
  <c r="M341" s="1"/>
  <c r="J342"/>
  <c r="L342" s="1"/>
  <c r="M342" s="1"/>
  <c r="J343"/>
  <c r="L343" s="1"/>
  <c r="M343" s="1"/>
  <c r="J344"/>
  <c r="L344" s="1"/>
  <c r="M344" s="1"/>
  <c r="J346"/>
  <c r="L346" s="1"/>
  <c r="M346" s="1"/>
  <c r="J347"/>
  <c r="L347" s="1"/>
  <c r="M347" s="1"/>
  <c r="J348"/>
  <c r="L348" s="1"/>
  <c r="M348" s="1"/>
  <c r="J349"/>
  <c r="L349" s="1"/>
  <c r="M349" s="1"/>
  <c r="J350"/>
  <c r="L350" s="1"/>
  <c r="M350" s="1"/>
  <c r="J351"/>
  <c r="L351" s="1"/>
  <c r="M351" s="1"/>
  <c r="J352"/>
  <c r="L352" s="1"/>
  <c r="M352" s="1"/>
  <c r="J353"/>
  <c r="L353" s="1"/>
  <c r="M353" s="1"/>
  <c r="J354"/>
  <c r="L354" s="1"/>
  <c r="M354" s="1"/>
  <c r="J355"/>
  <c r="L355" s="1"/>
  <c r="M355" s="1"/>
  <c r="J356"/>
  <c r="L356" s="1"/>
  <c r="M356" s="1"/>
  <c r="J357"/>
  <c r="L357" s="1"/>
  <c r="M357" s="1"/>
  <c r="J358"/>
  <c r="L358" s="1"/>
  <c r="M358" s="1"/>
  <c r="J359"/>
  <c r="L359" s="1"/>
  <c r="M359" s="1"/>
  <c r="J360"/>
  <c r="L360" s="1"/>
  <c r="M360" s="1"/>
  <c r="J361"/>
  <c r="L361" s="1"/>
  <c r="M361" s="1"/>
  <c r="J362"/>
  <c r="L362" s="1"/>
  <c r="M362" s="1"/>
  <c r="J363"/>
  <c r="L363" s="1"/>
  <c r="M363" s="1"/>
  <c r="J364"/>
  <c r="L364" s="1"/>
  <c r="M364" s="1"/>
  <c r="J365"/>
  <c r="L365" s="1"/>
  <c r="M365" s="1"/>
  <c r="J366"/>
  <c r="L366" s="1"/>
  <c r="M366" s="1"/>
  <c r="J367"/>
  <c r="L367" s="1"/>
  <c r="M367" s="1"/>
  <c r="J368"/>
  <c r="L368" s="1"/>
  <c r="M368" s="1"/>
  <c r="J369"/>
  <c r="L369" s="1"/>
  <c r="M369" s="1"/>
  <c r="J371"/>
  <c r="L371" s="1"/>
  <c r="M371" s="1"/>
  <c r="J372"/>
  <c r="L372" s="1"/>
  <c r="M372" s="1"/>
  <c r="J373"/>
  <c r="L373" s="1"/>
  <c r="M373" s="1"/>
  <c r="J374"/>
  <c r="L374" s="1"/>
  <c r="M374" s="1"/>
  <c r="J376"/>
  <c r="L376" s="1"/>
  <c r="M376" s="1"/>
  <c r="J377"/>
  <c r="L377" s="1"/>
  <c r="M377" s="1"/>
  <c r="J378"/>
  <c r="L378" s="1"/>
  <c r="M378" s="1"/>
  <c r="J379"/>
  <c r="L379" s="1"/>
  <c r="M379" s="1"/>
  <c r="J380"/>
  <c r="L380" s="1"/>
  <c r="M380" s="1"/>
  <c r="J381"/>
  <c r="L381" s="1"/>
  <c r="M381" s="1"/>
  <c r="J382"/>
  <c r="L382" s="1"/>
  <c r="M382" s="1"/>
  <c r="J383"/>
  <c r="L383" s="1"/>
  <c r="M383" s="1"/>
  <c r="J384"/>
  <c r="L384" s="1"/>
  <c r="M384" s="1"/>
  <c r="J385"/>
  <c r="L385" s="1"/>
  <c r="M385" s="1"/>
  <c r="J386"/>
  <c r="L386" s="1"/>
  <c r="M386" s="1"/>
  <c r="J387"/>
  <c r="L387" s="1"/>
  <c r="M387" s="1"/>
  <c r="J388"/>
  <c r="L388" s="1"/>
  <c r="M388" s="1"/>
  <c r="J389"/>
  <c r="L389" s="1"/>
  <c r="M389" s="1"/>
  <c r="J390"/>
  <c r="L390" s="1"/>
  <c r="M390" s="1"/>
  <c r="J391"/>
  <c r="L391" s="1"/>
  <c r="M391" s="1"/>
  <c r="J392"/>
  <c r="L392" s="1"/>
  <c r="M392" s="1"/>
  <c r="J393"/>
  <c r="L393" s="1"/>
  <c r="M393" s="1"/>
  <c r="J394"/>
  <c r="L394" s="1"/>
  <c r="M394" s="1"/>
  <c r="J395"/>
  <c r="L395" s="1"/>
  <c r="M395" s="1"/>
  <c r="J396"/>
  <c r="L396" s="1"/>
  <c r="M396" s="1"/>
  <c r="J398"/>
  <c r="L398" s="1"/>
  <c r="M398" s="1"/>
  <c r="M397" s="1"/>
  <c r="J13"/>
  <c r="L13" s="1"/>
  <c r="M13" s="1"/>
  <c r="J14"/>
  <c r="L14" s="1"/>
  <c r="M14" s="1"/>
  <c r="J15"/>
  <c r="L15" s="1"/>
  <c r="M15" s="1"/>
  <c r="J16"/>
  <c r="L16" s="1"/>
  <c r="M16" s="1"/>
  <c r="J17"/>
  <c r="L17" s="1"/>
  <c r="M17" s="1"/>
  <c r="J18"/>
  <c r="L18" s="1"/>
  <c r="M18" s="1"/>
  <c r="J20"/>
  <c r="L20" s="1"/>
  <c r="M20" s="1"/>
  <c r="J21"/>
  <c r="L21" s="1"/>
  <c r="M21" s="1"/>
  <c r="J22"/>
  <c r="L22" s="1"/>
  <c r="M22" s="1"/>
  <c r="J23"/>
  <c r="L23" s="1"/>
  <c r="M23" s="1"/>
  <c r="J24"/>
  <c r="L24" s="1"/>
  <c r="M24" s="1"/>
  <c r="J25"/>
  <c r="L25" s="1"/>
  <c r="M25" s="1"/>
  <c r="J26"/>
  <c r="L26" s="1"/>
  <c r="M26" s="1"/>
  <c r="J27"/>
  <c r="L27" s="1"/>
  <c r="M27" s="1"/>
  <c r="J28"/>
  <c r="L28" s="1"/>
  <c r="M28" s="1"/>
  <c r="J29"/>
  <c r="L29" s="1"/>
  <c r="M29" s="1"/>
  <c r="J30"/>
  <c r="L30" s="1"/>
  <c r="M30" s="1"/>
  <c r="J31"/>
  <c r="L31" s="1"/>
  <c r="M31" s="1"/>
  <c r="J32"/>
  <c r="L32" s="1"/>
  <c r="M32" s="1"/>
  <c r="J36"/>
  <c r="L36" s="1"/>
  <c r="M36" s="1"/>
  <c r="J37"/>
  <c r="L37" s="1"/>
  <c r="M37" s="1"/>
  <c r="J38"/>
  <c r="L38" s="1"/>
  <c r="M38" s="1"/>
  <c r="J39"/>
  <c r="L39" s="1"/>
  <c r="M39" s="1"/>
  <c r="J40"/>
  <c r="L40" s="1"/>
  <c r="M40" s="1"/>
  <c r="J41"/>
  <c r="L41" s="1"/>
  <c r="M41" s="1"/>
  <c r="J42"/>
  <c r="L42" s="1"/>
  <c r="M42" s="1"/>
  <c r="J43"/>
  <c r="L43" s="1"/>
  <c r="M43" s="1"/>
  <c r="J44"/>
  <c r="L44" s="1"/>
  <c r="M44" s="1"/>
  <c r="J45"/>
  <c r="L45" s="1"/>
  <c r="M45" s="1"/>
  <c r="J47"/>
  <c r="L47" s="1"/>
  <c r="M47" s="1"/>
  <c r="J48"/>
  <c r="L48" s="1"/>
  <c r="M48" s="1"/>
  <c r="J49"/>
  <c r="L49" s="1"/>
  <c r="M49" s="1"/>
  <c r="J50"/>
  <c r="L50" s="1"/>
  <c r="M50" s="1"/>
  <c r="J51"/>
  <c r="L51" s="1"/>
  <c r="M51" s="1"/>
  <c r="J52"/>
  <c r="L52" s="1"/>
  <c r="M52" s="1"/>
  <c r="J54"/>
  <c r="L54" s="1"/>
  <c r="M54" s="1"/>
  <c r="J55"/>
  <c r="L55" s="1"/>
  <c r="M55" s="1"/>
  <c r="J56"/>
  <c r="L56" s="1"/>
  <c r="M56" s="1"/>
  <c r="J57"/>
  <c r="L57" s="1"/>
  <c r="M57" s="1"/>
  <c r="J58"/>
  <c r="L58" s="1"/>
  <c r="M58" s="1"/>
  <c r="J59"/>
  <c r="L59" s="1"/>
  <c r="M59" s="1"/>
  <c r="J60"/>
  <c r="L60" s="1"/>
  <c r="M60" s="1"/>
  <c r="J61"/>
  <c r="L61" s="1"/>
  <c r="M61" s="1"/>
  <c r="J64"/>
  <c r="L64" s="1"/>
  <c r="M64" s="1"/>
  <c r="J65"/>
  <c r="L65" s="1"/>
  <c r="M65" s="1"/>
  <c r="J66"/>
  <c r="L66" s="1"/>
  <c r="M66" s="1"/>
  <c r="J67"/>
  <c r="L67" s="1"/>
  <c r="M67" s="1"/>
  <c r="J68"/>
  <c r="L68" s="1"/>
  <c r="M68" s="1"/>
  <c r="J69"/>
  <c r="L69" s="1"/>
  <c r="M69" s="1"/>
  <c r="J70"/>
  <c r="L70" s="1"/>
  <c r="M70" s="1"/>
  <c r="J71"/>
  <c r="L71" s="1"/>
  <c r="M71" s="1"/>
  <c r="J73"/>
  <c r="L73" s="1"/>
  <c r="M73" s="1"/>
  <c r="J74"/>
  <c r="L74" s="1"/>
  <c r="M74" s="1"/>
  <c r="J75"/>
  <c r="L75" s="1"/>
  <c r="M75" s="1"/>
  <c r="J76"/>
  <c r="L76" s="1"/>
  <c r="M76" s="1"/>
  <c r="J78"/>
  <c r="L78" s="1"/>
  <c r="M78" s="1"/>
  <c r="J79"/>
  <c r="L79" s="1"/>
  <c r="M79" s="1"/>
  <c r="J80"/>
  <c r="L80" s="1"/>
  <c r="M80" s="1"/>
  <c r="J81"/>
  <c r="L81" s="1"/>
  <c r="M81" s="1"/>
  <c r="J82"/>
  <c r="L82" s="1"/>
  <c r="M82" s="1"/>
  <c r="J84"/>
  <c r="L84" s="1"/>
  <c r="M84" s="1"/>
  <c r="J85"/>
  <c r="L85" s="1"/>
  <c r="M85" s="1"/>
  <c r="J86"/>
  <c r="L86" s="1"/>
  <c r="M86" s="1"/>
  <c r="J87"/>
  <c r="L87" s="1"/>
  <c r="M87" s="1"/>
  <c r="J88"/>
  <c r="L88" s="1"/>
  <c r="M88" s="1"/>
  <c r="J89"/>
  <c r="L89" s="1"/>
  <c r="M89" s="1"/>
  <c r="J90"/>
  <c r="L90" s="1"/>
  <c r="M90" s="1"/>
  <c r="J92"/>
  <c r="L92" s="1"/>
  <c r="M92" s="1"/>
  <c r="J93"/>
  <c r="L93" s="1"/>
  <c r="M93" s="1"/>
  <c r="J94"/>
  <c r="L94" s="1"/>
  <c r="M94" s="1"/>
  <c r="J95"/>
  <c r="L95" s="1"/>
  <c r="M95" s="1"/>
  <c r="J96"/>
  <c r="L96" s="1"/>
  <c r="M96" s="1"/>
  <c r="J97"/>
  <c r="L97" s="1"/>
  <c r="M97" s="1"/>
  <c r="J98"/>
  <c r="L98" s="1"/>
  <c r="M98" s="1"/>
  <c r="J12"/>
  <c r="L12" s="1"/>
  <c r="M12" s="1"/>
  <c r="M296" l="1"/>
  <c r="M11"/>
  <c r="M19"/>
  <c r="M375"/>
  <c r="M370"/>
  <c r="M345"/>
  <c r="M330"/>
  <c r="M83"/>
  <c r="M91"/>
  <c r="M77"/>
  <c r="M72"/>
  <c r="M63"/>
  <c r="M62" s="1"/>
  <c r="M53"/>
  <c r="M46"/>
  <c r="M35"/>
  <c r="M175"/>
  <c r="M171"/>
  <c r="M152"/>
  <c r="M127"/>
  <c r="M159"/>
  <c r="M158" s="1"/>
  <c r="M144"/>
  <c r="M137"/>
  <c r="M121"/>
  <c r="M120" s="1"/>
  <c r="M115"/>
  <c r="M110"/>
  <c r="M100"/>
  <c r="M99" s="1"/>
  <c r="M242"/>
  <c r="M257"/>
  <c r="M251"/>
  <c r="M201"/>
  <c r="M256" l="1"/>
  <c r="M174"/>
  <c r="M109"/>
  <c r="M108" s="1"/>
  <c r="M34"/>
  <c r="M33" s="1"/>
  <c r="M399" l="1"/>
</calcChain>
</file>

<file path=xl/sharedStrings.xml><?xml version="1.0" encoding="utf-8"?>
<sst xmlns="http://schemas.openxmlformats.org/spreadsheetml/2006/main" count="1142" uniqueCount="730">
  <si>
    <t>OBRA:</t>
  </si>
  <si>
    <t>426 - UBSF WILLY SCHOSSLAND</t>
  </si>
  <si>
    <t>ENDEREÇO:</t>
  </si>
  <si>
    <t>RUA VEREADOR CURT ALVINO MONICH, 172 - COSTA E SILVA</t>
  </si>
  <si>
    <t>PLANILHA ORÇAMENTÁRIA</t>
  </si>
  <si>
    <t>ITEM</t>
  </si>
  <si>
    <t>DESCRIÇÃO</t>
  </si>
  <si>
    <t>UN.</t>
  </si>
  <si>
    <t>QUANT.</t>
  </si>
  <si>
    <t>BDI(%)</t>
  </si>
  <si>
    <t>PREÇO(R$)</t>
  </si>
  <si>
    <t>PREÇO TOTAL(R$)</t>
  </si>
  <si>
    <t>1</t>
  </si>
  <si>
    <t>SERVIÇOS INICIAIS</t>
  </si>
  <si>
    <t>1.1</t>
  </si>
  <si>
    <t>Locacao convencional de obra, utilizando gabarito de tabuas corridas pontaletadas a cada 2,00m -  2 utilizacoes. af_10/2018</t>
  </si>
  <si>
    <t>M</t>
  </si>
  <si>
    <t>1.2</t>
  </si>
  <si>
    <t>Placa de obra em chapa de aco galvanizado</t>
  </si>
  <si>
    <t>M2</t>
  </si>
  <si>
    <t>1.3</t>
  </si>
  <si>
    <t>Tapume de chapa de madeira compensada, E = 6mm, com pintura a cal e reaproveitamento de 2x</t>
  </si>
  <si>
    <t>1.4</t>
  </si>
  <si>
    <t>Execucao de escritorio em canteiro de obra em chapa de madeira compensada, nao incluso mobiliario e equipamentos. af_02/2016</t>
  </si>
  <si>
    <t>1.5</t>
  </si>
  <si>
    <t>Engenheiro civil de obra junior com encargos complementares</t>
  </si>
  <si>
    <t>H</t>
  </si>
  <si>
    <t>1.6</t>
  </si>
  <si>
    <t>Mestre de obras com encargos complementares</t>
  </si>
  <si>
    <t>1.7</t>
  </si>
  <si>
    <t>Execucao de deposito em canteiro de obra em chapa de madeira compensada, nao incluso mobiliario. af_04/2016</t>
  </si>
  <si>
    <t>2</t>
  </si>
  <si>
    <t>DEMOLIÇÕES/TERRAPLANAGEM E TRANSPORTE</t>
  </si>
  <si>
    <t>2.1</t>
  </si>
  <si>
    <t>Carga e descarga mecanizadas de entulho em caminhao basculante 6 m3</t>
  </si>
  <si>
    <t>M3</t>
  </si>
  <si>
    <t>2.2</t>
  </si>
  <si>
    <t>Demolição de piso cerâmico</t>
  </si>
  <si>
    <t>2.3</t>
  </si>
  <si>
    <t>Demolição de contrapiso h=5cm</t>
  </si>
  <si>
    <t>2.4</t>
  </si>
  <si>
    <t>Remocao de telhas, de fibrocimento, metalica e ceramica, de forma manual, sem reaproveitamento. af_12/2017</t>
  </si>
  <si>
    <t>2.5</t>
  </si>
  <si>
    <t>Remocao de trama de madeira para cobertura, de forma manual, sem reaproveitamento. af_12/2017</t>
  </si>
  <si>
    <t>2.6</t>
  </si>
  <si>
    <t>Demolicao de alvenaria para qualquer tipo de bloco, de forma mecanizada, sem reaproveitamento. af_12/2017</t>
  </si>
  <si>
    <t>2.7</t>
  </si>
  <si>
    <t>Demolição manual de piso vinílico, inclusive ropadés, sem reaproveitamento</t>
  </si>
  <si>
    <t>2.8</t>
  </si>
  <si>
    <t>Remocao de tubulacoes (tubos e conexoes) de agua fria, de forma manual, sem reaproveitamento. af_12/2017</t>
  </si>
  <si>
    <t>2.9</t>
  </si>
  <si>
    <t>Escavacao mecanica, a ceu aberto, em material de 1A categoria, com escavadeira hidraulica, capacidade de 0,78 m3</t>
  </si>
  <si>
    <t>2.10</t>
  </si>
  <si>
    <t>Transporte com caminhao basculante de 6 m3, em via urbana pavimentada, DMT ate 30 km (unidade: m3xkm). af_01/2018</t>
  </si>
  <si>
    <t>M3XKM</t>
  </si>
  <si>
    <t>2.11</t>
  </si>
  <si>
    <t>2.12</t>
  </si>
  <si>
    <t>Remocao de cabos eletricos, de forma manual, sem reaproveitamento. af_12/2017</t>
  </si>
  <si>
    <t>2.13</t>
  </si>
  <si>
    <t>Remocao de azulejo e substrato de aderencia em argamassa (sinapi 85406 nov 2017)</t>
  </si>
  <si>
    <t>3</t>
  </si>
  <si>
    <t>ESTRUTURA DE CONCRETO ARMADO</t>
  </si>
  <si>
    <t>3.1</t>
  </si>
  <si>
    <t>UBSF</t>
  </si>
  <si>
    <t>3.1.1</t>
  </si>
  <si>
    <t>FUNDAÇÕES</t>
  </si>
  <si>
    <t>3.1.1.1</t>
  </si>
  <si>
    <t>Reaterro manual apiloado com soquete. af_10/2017</t>
  </si>
  <si>
    <t>3.1.1.2</t>
  </si>
  <si>
    <t>Fabricacao, montagem e desmontagem de forma para sapata, em madeira serrada, E =25 mm, 1 utilizacao. af_06/2017</t>
  </si>
  <si>
    <t>3.1.1.3</t>
  </si>
  <si>
    <t>Escavacao mecanizada para bloco de coroamento ou sapata, com previsao de forma, com retroescavadeira. af_06/2017</t>
  </si>
  <si>
    <t>3.1.1.4</t>
  </si>
  <si>
    <t>Armacao de bloco, viga baldrame ou sapata utilizando aco CA-50 de 6,3 mm - montagem. af_06/2017</t>
  </si>
  <si>
    <t>KG</t>
  </si>
  <si>
    <t>3.1.1.5</t>
  </si>
  <si>
    <t>Armacao de bloco, viga baldrame ou sapata utilizando aco CA-50 de 8 mm - montagem. af_06/2017</t>
  </si>
  <si>
    <t>3.1.1.6</t>
  </si>
  <si>
    <t>Armacao de bloco, viga baldrame ou sapata utilizando aco CA-50 de 10 mm - montagem. af_06/2017</t>
  </si>
  <si>
    <t>3.1.1.7</t>
  </si>
  <si>
    <t>Concretagem de blocos de coroamento e vigas baldrames, fck 30 MPa, com uso de bomba - lancamento, adensamento e acabamento. af_06/2017</t>
  </si>
  <si>
    <t>3.1.1.8</t>
  </si>
  <si>
    <t>Lastro com preparo de fundo, largura maior ou igual a 1,5 m, com camada de brita, lancamento manual, em local com nivel alto de interferencia. af_06/2016</t>
  </si>
  <si>
    <t>3.1.1.9</t>
  </si>
  <si>
    <t>Lastro de concreto magro, aplicado em blocos de coroamento ou sapatas. af_08/2017</t>
  </si>
  <si>
    <t>3.1.1.10</t>
  </si>
  <si>
    <t>Impermeabilizacao de estruturas enterradas, com tinta asfaltica, duas demaos.</t>
  </si>
  <si>
    <t>3.1.2</t>
  </si>
  <si>
    <t>PILARES</t>
  </si>
  <si>
    <t>3.1.2.1</t>
  </si>
  <si>
    <t>Montagem e desmontagem de forma de pilares retangulares e estruturas similares com area media das secoes menor ou igual a 0,25 m?, pe-direito simples, em madeira serrada, 4 utilizacoes. af_12/2015</t>
  </si>
  <si>
    <t>3.1.2.2</t>
  </si>
  <si>
    <t>Concretagem de pilares, fck = 25 MPa, com uso de bomba em edificacao com secao media de pilares menor ou igual a 0,25 m? - lancamento, adensamento e acabamento. af_12/2015</t>
  </si>
  <si>
    <t>3.1.2.3</t>
  </si>
  <si>
    <t>Armacao de pilar ou viga de uma estrutura convencional de concreto armado em uma edificacao terrea ou sobrado utilizando aco CA-60 de 5,0 mm - montagem. af_12/2015</t>
  </si>
  <si>
    <t>3.1.2.4</t>
  </si>
  <si>
    <t>Armacao de pilar ou viga de uma estrutura convencional de concreto armado em uma edificacao terrea ou sobrado utilizando aco CA-50 de 10,0 mm - montagem. af_12/2015</t>
  </si>
  <si>
    <t>3.1.2.5</t>
  </si>
  <si>
    <t>Armacao de pilar ou viga de uma estrutura convencional de concreto armado em uma edificacao terrea ou sobrado utilizando aco CA-50 de 12,5 mm - montagem. af_12/2015</t>
  </si>
  <si>
    <t>3.1.2.6</t>
  </si>
  <si>
    <t>Junta de dilatacao com isopor 10 mm</t>
  </si>
  <si>
    <t>3.1.3</t>
  </si>
  <si>
    <t>VIGAS</t>
  </si>
  <si>
    <t>3.1.3.1</t>
  </si>
  <si>
    <t>Montagem e desmontagem de forma de viga, escoramento com pontalete de madeira, pe-direito simples, em madeira serrada, 4 utilizacoes. af_12/2015</t>
  </si>
  <si>
    <t>3.1.3.2</t>
  </si>
  <si>
    <t>3.1.3.3</t>
  </si>
  <si>
    <t>Armacao de pilar ou viga de uma estrutura convencional de concreto armado em uma edificacao terrea ou sobrado utilizando aco CA-50 de 8,0 mm - montagem. af_12/2015</t>
  </si>
  <si>
    <t>3.1.3.4</t>
  </si>
  <si>
    <t>3.1.3.5</t>
  </si>
  <si>
    <t>3.1.3.6</t>
  </si>
  <si>
    <t>Concreto usinado bombeado fck=25mpa, inclusive lançamento, adensamento e acabamento</t>
  </si>
  <si>
    <t>3.1.3.7</t>
  </si>
  <si>
    <t>Furo em concreto para diametros menores ou iguais a 40 mm. af_05/2015</t>
  </si>
  <si>
    <t>UN</t>
  </si>
  <si>
    <t>3.1.3.8</t>
  </si>
  <si>
    <t>Reparo/colagem de estruturas de concreto com adesivo estrutural a base de epoxi, E =2 mm</t>
  </si>
  <si>
    <t>3.2</t>
  </si>
  <si>
    <t>ABRIGO DE RESÍDUOS</t>
  </si>
  <si>
    <t>3.2.1</t>
  </si>
  <si>
    <t>3.2.1.1</t>
  </si>
  <si>
    <t>3.2.1.2</t>
  </si>
  <si>
    <t>3.2.1.3</t>
  </si>
  <si>
    <t>3.2.1.4</t>
  </si>
  <si>
    <t>Escavacao mecanizada de vala com prof. ate 1,5 m (media entre montante e jusante/uma composicao por trecho), com escavadeira hidraulica (0,8 m3), larg. de 1,5 m a 2,5 m, em solo de 1A categoria, em locais com alto nivel de interferencia. af_01/2015</t>
  </si>
  <si>
    <t>3.2.1.5</t>
  </si>
  <si>
    <t>3.2.1.6</t>
  </si>
  <si>
    <t>Lastro de concreto magro, aplicado em pisos ou radiers, espessura de 5 cm. af_07/2016</t>
  </si>
  <si>
    <t>3.2.1.7</t>
  </si>
  <si>
    <t>3.2.1.8</t>
  </si>
  <si>
    <t>3.2.2</t>
  </si>
  <si>
    <t>3.2.2.1</t>
  </si>
  <si>
    <t>3.2.2.2</t>
  </si>
  <si>
    <t>3.2.2.3</t>
  </si>
  <si>
    <t>3.2.2.4</t>
  </si>
  <si>
    <t>3.2.3</t>
  </si>
  <si>
    <t>VIGA</t>
  </si>
  <si>
    <t>3.2.3.1</t>
  </si>
  <si>
    <t>3.2.3.2</t>
  </si>
  <si>
    <t>3.2.3.3</t>
  </si>
  <si>
    <t>3.2.3.4</t>
  </si>
  <si>
    <t>3.2.3.5</t>
  </si>
  <si>
    <t>3.2.4</t>
  </si>
  <si>
    <t>LAJES</t>
  </si>
  <si>
    <t>3.2.4.1</t>
  </si>
  <si>
    <t>Escoramento formas ate H = 3,30m, com madeira de 3a qualidade, nao aparelhada, aproveitamento tabuas 3x e prumos 4x.</t>
  </si>
  <si>
    <t>3.2.4.2</t>
  </si>
  <si>
    <t>3.2.4.3</t>
  </si>
  <si>
    <t>Armacao de laje de uma estrutura convencional de concreto armado em uma edificacao terrea ou sobrado utilizando aco CA-60 de 5,0 mm - montagem. af_12/2015</t>
  </si>
  <si>
    <t>3.2.4.4</t>
  </si>
  <si>
    <t>Laje pre-moldada p/piso, sobrecarga 200kg/m2, vaos ate 3,50m/E =8cm, c/lajotas e cap.c/conc fck=20mpa, 4cm, inter-eixo 38cm, c/escoramento (reapr.3x) e ferragem negativa</t>
  </si>
  <si>
    <t>3.2.4.5</t>
  </si>
  <si>
    <t>3.2.4.6</t>
  </si>
  <si>
    <t>3.2.4.7</t>
  </si>
  <si>
    <t>Armacao de laje de uma estrutura convencional de concreto armado em uma edificacao terrea ou sobrado utilizando aco CA-50 de 6,3 mm - montagem. af_12/2015</t>
  </si>
  <si>
    <t>4</t>
  </si>
  <si>
    <t>COBERTURA</t>
  </si>
  <si>
    <t>4.1</t>
  </si>
  <si>
    <t>Fornecimento e instalação de rufos e pingadeiras em chapa de alumínio, esp. 0,5mm, corte com 25cm, incluso transporte vertical</t>
  </si>
  <si>
    <t>m</t>
  </si>
  <si>
    <t>4.2</t>
  </si>
  <si>
    <t>Rufo em aluminio corte 27-incluso transporte vertical, fornecimento e instalação</t>
  </si>
  <si>
    <t>4.3</t>
  </si>
  <si>
    <t>Fabricacao e instalacao de estrutura pontaletada de madeira nao aparelhada para telhados com ate 2 aguas e para telha ceramica ou de concreto, incluso transporte vertical. af_12/2015</t>
  </si>
  <si>
    <t>4.4</t>
  </si>
  <si>
    <t>Telhamento com telha ondulada de fibrocimento E = 6 mm, com recobrimento lateral de 1 1/4 de onda para telhado com inclinacao maxima de 10?, com ate 2 aguas, incluso icamento. af_06/2016</t>
  </si>
  <si>
    <t>4.5</t>
  </si>
  <si>
    <t>Ralo fofo semiesferico, 100 mm, para lajes/ calhas</t>
  </si>
  <si>
    <t>4.6</t>
  </si>
  <si>
    <t>Cumeeira para telha de fibrocimento ondulada E = 6 mm, incluso acessorios de fixacao e icamento. af_06/2016</t>
  </si>
  <si>
    <t>4.7</t>
  </si>
  <si>
    <t>Calha em chapa de aluminio, desenvolvimento de 50cm, incluso transporte vertical, fornecimento e instalação</t>
  </si>
  <si>
    <t>5</t>
  </si>
  <si>
    <t>PAREDES E PAINEIS</t>
  </si>
  <si>
    <t>5.1</t>
  </si>
  <si>
    <t>PAREDES DA UBSF</t>
  </si>
  <si>
    <t>5.1.1</t>
  </si>
  <si>
    <t>Alvenaria de vedacao de blocos ceramicos furados na horizontal de 11,5x19x19cm (espessura 11,5cm) de paredes com area liquida maior ou igual a 6m? com vaos e argamassa de assentamento com preparo em betoneira. af_06/2014</t>
  </si>
  <si>
    <t>5.1.2</t>
  </si>
  <si>
    <t>Verga moldada in loco em concreto para janelas com ate 1,5 m de vao. af_03/2016</t>
  </si>
  <si>
    <t>5.1.3</t>
  </si>
  <si>
    <t>Verga moldada in loco em concreto para portas com ate 1,5 m de vao. af_03/2016</t>
  </si>
  <si>
    <t>5.1.4</t>
  </si>
  <si>
    <t>Contraverga moldada in loco em concreto para vaos de ate 1,5 m de comprimento. af_03/2016</t>
  </si>
  <si>
    <t>5.2</t>
  </si>
  <si>
    <t>PAREDES ABRIGO DE RESIDUOS</t>
  </si>
  <si>
    <t>5.2.1</t>
  </si>
  <si>
    <t>5.2.2</t>
  </si>
  <si>
    <t>6</t>
  </si>
  <si>
    <t>PAVIMENTAÇÕES E REVESTIMENTOS</t>
  </si>
  <si>
    <t>6.1</t>
  </si>
  <si>
    <t>PISO INTERNO UBSF</t>
  </si>
  <si>
    <t>6.1.1</t>
  </si>
  <si>
    <t>PAVIMENTAÇÃO</t>
  </si>
  <si>
    <t>6.1.1.1</t>
  </si>
  <si>
    <t>6.1.1.2</t>
  </si>
  <si>
    <t>Piso em concreto 20mpa preparo mecanico, espessura 7 cm, com armacao em tela soldada</t>
  </si>
  <si>
    <t>6.1.1.3</t>
  </si>
  <si>
    <t>Execucao e compactacao de base e ou sub base com brita graduada simples - exclusive carga e transporte. af_09/2017</t>
  </si>
  <si>
    <t>6.1.1.4</t>
  </si>
  <si>
    <t>Contrapiso em argamassa traco 1:4 (cimento e areia), preparo mecanico com betoneira 400 l, aplicado em areas molhadas sobre impermeabilizacao, espessura 4cm. af_06/2014</t>
  </si>
  <si>
    <t>6.1.2</t>
  </si>
  <si>
    <t>REVESTIMENTOS</t>
  </si>
  <si>
    <t>6.1.2.1</t>
  </si>
  <si>
    <t>Soleira em granito, largura 15 cm, espessura 2,0 cm. af_06/2018</t>
  </si>
  <si>
    <t>6.1.2.2</t>
  </si>
  <si>
    <t>Revestimento ceramico para piso com placas tipo esmaltada extra de dimensoes 45x45 cm aplicada em ambientes de area maior que 10 m2. af_06/2014</t>
  </si>
  <si>
    <t>6.1.2.3</t>
  </si>
  <si>
    <t>Piso tatil direcional de borracha 25x25 espessura 5mm para cola fornecimento e instalação</t>
  </si>
  <si>
    <t>6.1.2.4</t>
  </si>
  <si>
    <t>Rodape em madeira, altura 7cm, fixado em pecas de madeira</t>
  </si>
  <si>
    <t>6.2</t>
  </si>
  <si>
    <t>PISO ABRIGO DE RESIDUOS</t>
  </si>
  <si>
    <t>6.2.1</t>
  </si>
  <si>
    <t>6.2.1.1</t>
  </si>
  <si>
    <t>6.2.1.2</t>
  </si>
  <si>
    <t>6.2.1.3</t>
  </si>
  <si>
    <t>6.2.1.4</t>
  </si>
  <si>
    <t>6.2.1.5</t>
  </si>
  <si>
    <t>6.3</t>
  </si>
  <si>
    <t>PAREDES UBSF</t>
  </si>
  <si>
    <t>6.3.1</t>
  </si>
  <si>
    <t>Massa unica, para recebimento de pintura, em argamassa traco 1:2:8, preparo mecanico com betoneira 400l, aplicada manualmente em faces internas de paredes, espessura de 20mm, com execucao de taliscas. af_06/2014</t>
  </si>
  <si>
    <t>6.3.2</t>
  </si>
  <si>
    <t>Chapisco aplicado em alvenarias e estruturas de concreto internas, com colher de pedreiro.  argamassa traco 1:3 com preparo em betoneira 400l. af_06/2014</t>
  </si>
  <si>
    <t>6.3.3</t>
  </si>
  <si>
    <t>Aplicacao de fundo selador acrilico em paredes, uma demao. af_06/2014</t>
  </si>
  <si>
    <t>6.3.4</t>
  </si>
  <si>
    <t>Revestimento ceramico para paredes internas com placas tipo esmaltada extra de dimensoes 25x35 cm aplicadas em ambientes de area menor que 5 m? a meia altura das paredes. af_06/2014</t>
  </si>
  <si>
    <t>6.3.5</t>
  </si>
  <si>
    <t>Aplicacao manual de pintura com tinta latex acrilica em paredes, duas demaos. af_06/2014</t>
  </si>
  <si>
    <t>6.3.6</t>
  </si>
  <si>
    <t>Textura acrilica, aplicacao manual em parede, uma demao. af_09/2016</t>
  </si>
  <si>
    <t>6.3.7</t>
  </si>
  <si>
    <t>Aplicacao e lixamento de massa latex em paredes, duas demaos. af_06/2014</t>
  </si>
  <si>
    <t>6.3.8</t>
  </si>
  <si>
    <t>Apicoamento manual de superficie de concreto</t>
  </si>
  <si>
    <t>6.3.9</t>
  </si>
  <si>
    <t>Limpeza/preparo superficie concreto p/pintura</t>
  </si>
  <si>
    <t>6.4</t>
  </si>
  <si>
    <t>PAREDE ABRIGO RESIDUOS</t>
  </si>
  <si>
    <t>6.4.1</t>
  </si>
  <si>
    <t>6.4.2</t>
  </si>
  <si>
    <t>6.4.3</t>
  </si>
  <si>
    <t>6.4.4</t>
  </si>
  <si>
    <t>6.4.5</t>
  </si>
  <si>
    <t>6.4.6</t>
  </si>
  <si>
    <t>6.5</t>
  </si>
  <si>
    <t>TETOS UBSF</t>
  </si>
  <si>
    <t>6.5.1</t>
  </si>
  <si>
    <t>6.5.2</t>
  </si>
  <si>
    <t>Aplicacao manual de pintura com tinta latex acrilica em teto, duas demaos. af_06/2014</t>
  </si>
  <si>
    <t>6.5.3</t>
  </si>
  <si>
    <t>6.5.4</t>
  </si>
  <si>
    <t>Forro em reguas de PVC, frisado, para ambientes comerciais, inclusive estrutura de fixacao. af_05/2017_p</t>
  </si>
  <si>
    <t>6.5.5</t>
  </si>
  <si>
    <t>Fundo sintetico nivelador branco</t>
  </si>
  <si>
    <t>6.5.6</t>
  </si>
  <si>
    <t>Pintura esmalte acetinado em madeira, duas demaos</t>
  </si>
  <si>
    <t>6.5.7</t>
  </si>
  <si>
    <t>Acabamentos para forro (roda-forro em perfil metalico e plastico). af_05/2017</t>
  </si>
  <si>
    <t>6.6</t>
  </si>
  <si>
    <t>TETO ABRIGO RESIDUOS</t>
  </si>
  <si>
    <t>6.6.1</t>
  </si>
  <si>
    <t>6.6.2</t>
  </si>
  <si>
    <t>6.6.3</t>
  </si>
  <si>
    <t>6.6.4</t>
  </si>
  <si>
    <t>6.6.5</t>
  </si>
  <si>
    <t>7</t>
  </si>
  <si>
    <t>ESQUADRIAS</t>
  </si>
  <si>
    <t>7.1</t>
  </si>
  <si>
    <t>PORTAS</t>
  </si>
  <si>
    <t>7.1.1</t>
  </si>
  <si>
    <t>7.1.2</t>
  </si>
  <si>
    <t>Pintura esmalte brilhante para madeira, duas demaos, sobre fundo nivelador branco</t>
  </si>
  <si>
    <t>7.1.3</t>
  </si>
  <si>
    <t>Kit de porta de madeira para pintura, semi-oca (leve ou media), padrao medio, 80x210cm, espessura de 3,5cm, itens inclusos: dobradicas, montagem e instalacao do batente, sem fechadura - fornecimento e instalacao. af_08/2015</t>
  </si>
  <si>
    <t>7.1.4</t>
  </si>
  <si>
    <t>Porta em aluminio de abrir tipo veneziana com guarnicao, fixacao com parafusos - fornecimento e instalacao. af_08/2015</t>
  </si>
  <si>
    <t>7.1.5</t>
  </si>
  <si>
    <t>Fechadura de embutir com cilindro, externa, completa, acabamento padrao medio, incluso execucao de furo - fornecimento e instalacao. af_08/2015</t>
  </si>
  <si>
    <t>7.1.6</t>
  </si>
  <si>
    <t>Kit de porta de madeira para pintura, semi-oca (leve ou media), padrao medio, 90x210cm, espessura de 3,5cm, itens inclusos: dobradicas, montagem e instalacao do batente, sem fechadura - fornecimento e instalacao. af_08/2015</t>
  </si>
  <si>
    <t>7.1.7</t>
  </si>
  <si>
    <t>Porta de vidro temperado, 0,9x2,10m, espessura 10mm, inclusive acessorios</t>
  </si>
  <si>
    <t>7.1.8</t>
  </si>
  <si>
    <t>Vidro temperado incolor, espessura 10mm, fornecimento e instalacao, inclusive massa para vedacao</t>
  </si>
  <si>
    <t>7.1.9</t>
  </si>
  <si>
    <t>Fechadura de embutir para porta de banheiro, completa, acabamento padrao medio, incluso execucao de furo - fornecimento e instalacao. af_08/2015</t>
  </si>
  <si>
    <t>7.1.10</t>
  </si>
  <si>
    <t>Mola hidraulica de piso para porta de vidro temperado</t>
  </si>
  <si>
    <t>7.1.11</t>
  </si>
  <si>
    <t>Prendedor / trava de porta, montagem piso / porta, em latao / zamac, cromado</t>
  </si>
  <si>
    <t>7.2</t>
  </si>
  <si>
    <t>JANELA</t>
  </si>
  <si>
    <t>7.2.1</t>
  </si>
  <si>
    <t>Janela de aluminio basculante, fixação com argamassa, com vidros 4mm incolor, fornecimento e instalação</t>
  </si>
  <si>
    <t>7.2.2</t>
  </si>
  <si>
    <t>Remoção manual de portas e janelas de vidro e alumínio, com ou sem reaproveitamento</t>
  </si>
  <si>
    <t>8</t>
  </si>
  <si>
    <t>INSTALAÇÕES ELÉTRICAS</t>
  </si>
  <si>
    <t>8.1</t>
  </si>
  <si>
    <t>ENTRADA DE ENERGIA</t>
  </si>
  <si>
    <t>8.1.1</t>
  </si>
  <si>
    <t>Caixa interna de medicao para 1 medidor trifasico, com visor, em chapa de aco 18 USG (padrao da concessionaria local)</t>
  </si>
  <si>
    <t>8.1.2</t>
  </si>
  <si>
    <t>Kit de materiais para bracadeira para fixacao em poste circular, contem tres fixadores e um rolo de fita de 3 m em aco carbono</t>
  </si>
  <si>
    <t>8.1.3</t>
  </si>
  <si>
    <t>Eletroduto de PVC rigido roscavel de 3/4 ", sem luva</t>
  </si>
  <si>
    <t>8.1.4</t>
  </si>
  <si>
    <t>Isolador de porcelana, tipo pino monocorpo, para tensao de *35* kV</t>
  </si>
  <si>
    <t>8.1.5</t>
  </si>
  <si>
    <t>Caixa de passagem 30x30x40 com tampa e dreno brita</t>
  </si>
  <si>
    <t>8.1.6</t>
  </si>
  <si>
    <t>Pino rosca externa, em aco galvanizado, para isolador de 25kv, diametro 35mm, comprimento *320* mm</t>
  </si>
  <si>
    <t>8.1.7</t>
  </si>
  <si>
    <t>Haste de aterramento 5/8  para spda - fornecimento e instalacao. af_12/2017</t>
  </si>
  <si>
    <t>8.1.8</t>
  </si>
  <si>
    <t>Auxiliar de eletricista com encargos complementares</t>
  </si>
  <si>
    <t>8.1.9</t>
  </si>
  <si>
    <t>Eletricista com encargos complementares</t>
  </si>
  <si>
    <t>8.1.10</t>
  </si>
  <si>
    <t>Engenheiro eletricista com encargos complementares</t>
  </si>
  <si>
    <t>8.1.11</t>
  </si>
  <si>
    <t>Caixa em aluminio com barramento de equipotencialização bep padrão celesc - fornecimento e instalação</t>
  </si>
  <si>
    <t>UND</t>
  </si>
  <si>
    <t>8.1.12</t>
  </si>
  <si>
    <t>Poste de concreto circular, 200 kg, H = 9 m (NBR 8451)</t>
  </si>
  <si>
    <t>8.1.13</t>
  </si>
  <si>
    <t>Terminal ou conector de pressao - para cabo 16mm2 - fornecimento e instalacao</t>
  </si>
  <si>
    <t>8.1.14</t>
  </si>
  <si>
    <t>Curva 180 graus, de PVC rigido roscavel, de 2", para eletroduto</t>
  </si>
  <si>
    <t>8.1.15</t>
  </si>
  <si>
    <t>Curva 90 graus para eletroduto, PVC, roscavel, DN 25 mm (3/4"), para circuitos terminais, instalada em parede - fornecimento e instalacao. af_12/2015</t>
  </si>
  <si>
    <t>8.1.16</t>
  </si>
  <si>
    <t>Cabo de cobre nu 10 mm2 meio-duro</t>
  </si>
  <si>
    <t>8.1.17</t>
  </si>
  <si>
    <t>Disjuntor termomagnetico tripolar padrao nema (americano) 60 a 100a 240v, fornecimento e instalacao</t>
  </si>
  <si>
    <t>8.1.18</t>
  </si>
  <si>
    <t>Dispositivo DPS classe II, 1 polo, tensão máxima 275v, corrente máxima de 45ka - fornecimento e instalação</t>
  </si>
  <si>
    <t>8.1.19</t>
  </si>
  <si>
    <t>8.1.20</t>
  </si>
  <si>
    <t>8.1.21</t>
  </si>
  <si>
    <t>8.1.22</t>
  </si>
  <si>
    <t>8.1.23</t>
  </si>
  <si>
    <t>8.1.24</t>
  </si>
  <si>
    <t>8.1.25</t>
  </si>
  <si>
    <t>Caixa enterrada eletrica retangular, em alvenaria com tijolos ceramicos macicos, fundo com brita, dimensoes internas: 0,6x0,6x0,6 m. af_05/2018</t>
  </si>
  <si>
    <t>8.2</t>
  </si>
  <si>
    <t>INSTALAÇÕES ELÉTRICAS GERAIS</t>
  </si>
  <si>
    <t>8.2.1</t>
  </si>
  <si>
    <t>Luminária sobrepor fluorescente tipo calha 2x20 LED</t>
  </si>
  <si>
    <t>8.2.2</t>
  </si>
  <si>
    <t>Disjuntor monopolar tipo DIN, corrente nominal de 13a, fornecimento e instalação</t>
  </si>
  <si>
    <t>8.2.3</t>
  </si>
  <si>
    <t>8.2.4</t>
  </si>
  <si>
    <t>Eletroduto flexivel corrugado, PVC, DN 25 mm (3/4"), para circuitos terminais, instalado em parede - fornecimento e instalacao. af_12/2015</t>
  </si>
  <si>
    <t>8.2.5</t>
  </si>
  <si>
    <t>Eletroduto flexivel corrugado, PVC, DN 32 mm (1"), para circuitos terminais, instalado em parede - fornecimento e instalacao. af_12/2015</t>
  </si>
  <si>
    <t>8.2.6</t>
  </si>
  <si>
    <t>Cabo de cobre flexivel isolado, 1,5 mm?, anti-chama 450/750 V, para circuitos terminais - fornecimento e instalacao. af_12/2015</t>
  </si>
  <si>
    <t>8.2.7</t>
  </si>
  <si>
    <t>Cabo de cobre flexivel isolado, 2,5 mm?, anti-chama 450/750 V, para circuitos terminais - fornecimento e instalacao. af_12/2015</t>
  </si>
  <si>
    <t>8.2.8</t>
  </si>
  <si>
    <t>Cabo de cobre flexivel isolado, 4 mm?, anti-chama 450/750 V, para circuitos terminais - fornecimento e instalacao. af_12/2015</t>
  </si>
  <si>
    <t>8.2.9</t>
  </si>
  <si>
    <t>Cabo de cobre flexivel isolado, 6 mm?, anti-chama 450/750 V, para circuitos terminais - fornecimento e instalacao. af_12/2015</t>
  </si>
  <si>
    <t>8.2.10</t>
  </si>
  <si>
    <t>Caixa octogonal 3" x 3", PVC, instalada em laje - fornecimento e instalacao. af_12/2015</t>
  </si>
  <si>
    <t>8.2.11</t>
  </si>
  <si>
    <t>Caixa retangular 4" x 2" media (1,30 m do piso), PVC, instalada em parede - fornecimento e instalacao. af_12/2015</t>
  </si>
  <si>
    <t>8.2.12</t>
  </si>
  <si>
    <t>Interruptor simples (1 modulo), 10A/250V, incluindo suporte e placa - fornecimento e instalacao. af_12/2015</t>
  </si>
  <si>
    <t>8.2.13</t>
  </si>
  <si>
    <t>Interruptor paralelo (1 modulo), 10A/250V, incluindo suporte e placa - fornecimento e instalacao. af_12/2015</t>
  </si>
  <si>
    <t>8.2.14</t>
  </si>
  <si>
    <t>Interruptor simples (2 modulos), 10A/250V, incluindo suporte e placa - fornecimento e instalacao. af_12/2015</t>
  </si>
  <si>
    <t>8.2.15</t>
  </si>
  <si>
    <t>Tomada media de embutir (1 modulo), 2p+t 10 A, incluindo suporte e placa - fornecimento e instalacao. af_12/2015</t>
  </si>
  <si>
    <t>8.2.16</t>
  </si>
  <si>
    <t>Tomada media de embutir (2 modulos), 2p+t 10 A, incluindo suporte e placa - fornecimento e instalacao. af_12/2015</t>
  </si>
  <si>
    <t>8.2.17</t>
  </si>
  <si>
    <t>Interruptor simples (1 modulo) com 1 tomada de embutir 2p+t 10 A,  incluindo suporte e placa - fornecimento e instalacao. af_12/2015</t>
  </si>
  <si>
    <t>8.2.18</t>
  </si>
  <si>
    <t>Cabo de cobre flexivel isolado, 16 mm?, anti-chama 0,6/1,0 kV, para distribuicao - fornecimento e instalacao. af_12/2015</t>
  </si>
  <si>
    <t>8.2.19</t>
  </si>
  <si>
    <t>Quadro de distribuicao de energia de embutir, em chapa metalica, para 50 disjuntores termomagneticos monopolares, com barramento trifasico e neutro, fornecimento e instalacao</t>
  </si>
  <si>
    <t>8.2.20</t>
  </si>
  <si>
    <t>Refletor retangular fechado com lâmpada LED 135w</t>
  </si>
  <si>
    <t>8.2.21</t>
  </si>
  <si>
    <t>Disjuntor monopolar tipo DIN, corrente nominal de 10A - fornecimento e instalacao. af_04/2016</t>
  </si>
  <si>
    <t>8.2.22</t>
  </si>
  <si>
    <t>Disjuntor monopolar tipo DIN, corrente nominal de 20A - fornecimento e instalacao. af_04/2016</t>
  </si>
  <si>
    <t>8.2.23</t>
  </si>
  <si>
    <t>Espelho / placa cega 4" x 2", para instalacao de tomadas e interruptores</t>
  </si>
  <si>
    <t>8.2.24</t>
  </si>
  <si>
    <t>Rele fotoeletrico p/ comando de iluminacao externa 220V/1000w - fornecimento e instalacao</t>
  </si>
  <si>
    <t>8.2.25</t>
  </si>
  <si>
    <t>Poste decorativo para jardim em aco tubular, H = *2,5* m, sem luminaria - fornecimento e instalacao. af_11/2019</t>
  </si>
  <si>
    <t>8.2.26</t>
  </si>
  <si>
    <t>Lampada de vapor de sodio de 150wx220V - fornecimento e instalacao</t>
  </si>
  <si>
    <t>8.2.27</t>
  </si>
  <si>
    <t>Luminaria fechada para iluminacao publica - lampadas de 250/500w - fornecimento e instalacao (excluindo lampadas)</t>
  </si>
  <si>
    <t>8.2.28</t>
  </si>
  <si>
    <t>Dispositivo DPS classe II, 1 polo, tensao maxima de 275v, 45ka - fornecimento e instalação</t>
  </si>
  <si>
    <t>8.2.29</t>
  </si>
  <si>
    <t>Dispositivo dr, 2 polos, sensibilidade de 300 ma, corrente de 25 A, tipo AC</t>
  </si>
  <si>
    <t>8.2.30</t>
  </si>
  <si>
    <t>Eletroduto 3" tipo canaflex-fornecimento e instalação</t>
  </si>
  <si>
    <t>8.2.31</t>
  </si>
  <si>
    <t>8.2.32</t>
  </si>
  <si>
    <t>Cabo de cobre flexivel isolado, 4 mm?, anti-chama 0,6/1,0 kV, para circuitos terminais - fornecimento e instalacao. af_12/2015</t>
  </si>
  <si>
    <t>8.2.33</t>
  </si>
  <si>
    <t>Disjuntor tripolar tipo DIN, corrente nominal de 32A - fornecimento e instalacao. af_04/2016</t>
  </si>
  <si>
    <t>8.2.34</t>
  </si>
  <si>
    <t>Disjuntor tripolar 70a - fornecimento e instalação</t>
  </si>
  <si>
    <t>8.2.35</t>
  </si>
  <si>
    <t>Disjuntor monopolar tipo DIN, corrente nominal de 32A - fornecimento e instalacao. af_04/2016</t>
  </si>
  <si>
    <t>8.2.36</t>
  </si>
  <si>
    <t>Fornecimento e instalação de dispositivo dr, 02 pólos, sensibilidade 30ma, tipo AC, 40A</t>
  </si>
  <si>
    <t>un</t>
  </si>
  <si>
    <t>8.2.37</t>
  </si>
  <si>
    <t>Eletroduto rigido roscavel, PVC, DN 32 mm (1"), para circuitos terminais, instalado em parede - fornecimento e instalacao. af_12/2015</t>
  </si>
  <si>
    <t>8.2.38</t>
  </si>
  <si>
    <t>Tomada baixa de embutir (1 modulo), 2p+t 10 A, incluindo suporte e placa - fornecimento e instalacao. af_12/2015</t>
  </si>
  <si>
    <t>8.2.39</t>
  </si>
  <si>
    <t>8.2.40</t>
  </si>
  <si>
    <t>Cabo de cobre flexivel isolado, 10 mm?, anti-chama 450/750 V, para distribuicao - fornecimento e instalacao. af_12/2015</t>
  </si>
  <si>
    <t>9</t>
  </si>
  <si>
    <t>CABEAMENTO ESTRUTURADO</t>
  </si>
  <si>
    <t>9.1</t>
  </si>
  <si>
    <t>Cabo telefonico ctp-apl-50, 10 pares (uso externo) - fornecimento e instalacao</t>
  </si>
  <si>
    <t>9.2</t>
  </si>
  <si>
    <t>9.3</t>
  </si>
  <si>
    <t>9.4</t>
  </si>
  <si>
    <t>9.5</t>
  </si>
  <si>
    <t>Cabo de rede utp cat 6 4 pares 24awg - fornecimento e instalação</t>
  </si>
  <si>
    <t>9.6</t>
  </si>
  <si>
    <t>Tomada de rede rj45 - fornecimento e instalacao. af_03/2018</t>
  </si>
  <si>
    <t>9.7</t>
  </si>
  <si>
    <t>Eletroduto PVC flexivel corrugado, reforcado, cor laranja, de 32 mm, para lajes e pisos</t>
  </si>
  <si>
    <t>9.8</t>
  </si>
  <si>
    <t>10</t>
  </si>
  <si>
    <t>MONITORAMENTO E SEGURANÇA</t>
  </si>
  <si>
    <t>10.1</t>
  </si>
  <si>
    <t>Quadro de distribuicao para telefone n.4, 60x60x12cm em chapa metalica, de embutir, sem acessorios, padrao telebras, fornecimento e instalacao. af_11/2019</t>
  </si>
  <si>
    <t>10.2</t>
  </si>
  <si>
    <t>Eletroduto flexivel corrugado, PVC, DN 32 mm (1"), para circuitos terminais, instalado em laje - fornecimento e instalacao. af_12/2015</t>
  </si>
  <si>
    <t>10.3</t>
  </si>
  <si>
    <t>Caixa de passagem para telefone 15x15x10cm (sobrepor), fornecimento e instalacao. af_11/2019</t>
  </si>
  <si>
    <t>10.4</t>
  </si>
  <si>
    <t>Caixa retangular 4" x 2" alta (2,00 m do piso), PVC, instalada em parede - fornecimento e instalacao. af_12/2015</t>
  </si>
  <si>
    <t>11</t>
  </si>
  <si>
    <t>INSTALAÇÕES HIDROSSANITÁRIAS</t>
  </si>
  <si>
    <t>11.1</t>
  </si>
  <si>
    <t>HIDRÁULICA</t>
  </si>
  <si>
    <t>11.1.1</t>
  </si>
  <si>
    <t>Registro de gaveta bruto, latao, roscavel, 1 1/2'', com acabamento e canopla cromados, instalado em reservacao de agua de edificacao que possua reservatorio de fibra/fibrocimento - fornecimento e instalacao. af_06/2016</t>
  </si>
  <si>
    <t>11.1.2</t>
  </si>
  <si>
    <t>Tubo, PVC, soldavel, DN 25mm, instalado em ramal ou sub-ramal de agua - fornecimento e instalacao. af_12/2014</t>
  </si>
  <si>
    <t>11.1.3</t>
  </si>
  <si>
    <t>Joelho 90 graus, PVC, soldavel, DN 25mm, instalado em ramal ou sub-ramal de agua - fornecimento e instalacao. af_12/2014</t>
  </si>
  <si>
    <t>11.1.4</t>
  </si>
  <si>
    <t>Joelho 90 graus com bucha de latao, PVC, soldavel, DN 25mm, x 3/4'' instalado em ramal ou sub-ramal de agua - fornecimento e instalacao. af_12/2014</t>
  </si>
  <si>
    <t>11.1.5</t>
  </si>
  <si>
    <t>Te, PVC, soldavel, DN 85mm, instalado em prumada de agua - fornecimento e instalacao. af_12/2014</t>
  </si>
  <si>
    <t>11.1.6</t>
  </si>
  <si>
    <t>Luva, PVC, soldavel, DN 25mm, instalado em ramal ou sub-ramal de agua - fornecimento e instalacao. af_12/2014</t>
  </si>
  <si>
    <t>11.1.7</t>
  </si>
  <si>
    <t>Te, PVC, soldavel, DN 25mm, instalado em ramal ou sub-ramal de agua - fornecimento e instalacao. af_12/2014</t>
  </si>
  <si>
    <t>11.1.8</t>
  </si>
  <si>
    <t>Tubo, PVC, soldavel, DN 50mm, instalado em prumada de agua - fornecimento e instalacao. af_12/2014</t>
  </si>
  <si>
    <t>11.1.9</t>
  </si>
  <si>
    <t>Tubo, PVC, soldavel, DN 75mm, instalado em prumada de agua - fornecimento e instalacao. af_12/2014</t>
  </si>
  <si>
    <t>11.1.10</t>
  </si>
  <si>
    <t>Tubo, PVC, soldavel, DN 85mm, instalado em prumada de agua - fornecimento e instalacao. af_12/2014</t>
  </si>
  <si>
    <t>11.1.11</t>
  </si>
  <si>
    <t>Joelho 90 graus, PVC, soldavel, DN 50mm, instalado em prumada de agua - fornecimento e instalacao. af_12/2014</t>
  </si>
  <si>
    <t>11.1.12</t>
  </si>
  <si>
    <t>Joelho 90 graus, PVC, soldavel, DN 75mm, instalado em prumada de agua - fornecimento e instalacao. af_12/2014</t>
  </si>
  <si>
    <t>11.1.13</t>
  </si>
  <si>
    <t>Luva, PVC, soldavel, DN 50mm, instalado em prumada de agua - fornecimento e instalacao. af_12/2014</t>
  </si>
  <si>
    <t>11.1.14</t>
  </si>
  <si>
    <t>Te, PVC, soldavel, DN 50mm, instalado em prumada de agua - fornecimento e instalacao. af_12/2014</t>
  </si>
  <si>
    <t>11.1.15</t>
  </si>
  <si>
    <t>Te de reducao, PVC, soldavel, DN 50mm x 25mm, instalado em prumada de agua - fornecimento e instalacao. af_12/2014</t>
  </si>
  <si>
    <t>11.1.16</t>
  </si>
  <si>
    <t>Te, PVC, soldavel, DN 75mm, instalado em prumada de agua - fornecimento e instalacao. af_12/2014</t>
  </si>
  <si>
    <t>11.1.17</t>
  </si>
  <si>
    <t>Te de reducao, PVC, soldavel, DN 75mm x 50mm, instalado em prumada de agua - fornecimento e instalacao. af_12/2014</t>
  </si>
  <si>
    <t>11.1.18</t>
  </si>
  <si>
    <t>Registro de pressao bruto, latao, roscavel, 3/4", com acabamento e canopla cromados. fornecido e instalado em ramal de agua. af_12/2014</t>
  </si>
  <si>
    <t>11.1.19</t>
  </si>
  <si>
    <t>Registro de gaveta bruto, latao, roscavel, 3/4", com acabamento e canopla cromados. fornecido e instalado em ramal de agua. af_12/2014</t>
  </si>
  <si>
    <t>11.1.20</t>
  </si>
  <si>
    <t>Joelho 90 graus com bucha de latao, PVC, soldavel, DN 25mm, x 1/2'' instalado em ramal ou sub-ramal de agua - fornecimento e instalacao. af_12/2014</t>
  </si>
  <si>
    <t>11.1.21</t>
  </si>
  <si>
    <t>Adaptador com flange e anel de vedacao, PVC, soldavel, DN  25 mm x 3/4 , instalado em reservacao de agua de edificacao que possua reservatorio de fibra/fibrocimento   fornecimento e instalacao. af_06/2016</t>
  </si>
  <si>
    <t>11.1.22</t>
  </si>
  <si>
    <t>Joelho 90 graus, PVC, soldavel, DN 85mm, instalado em prumada de agua - fornecimento e instalacao. af_12/2014</t>
  </si>
  <si>
    <t>11.1.23</t>
  </si>
  <si>
    <t>Luva de reducao, PVC, soldavel, DN 60mm x 50mm, instalado em prumada de agua - fornecimento e instalacao. af_12/2014</t>
  </si>
  <si>
    <t>11.1.24</t>
  </si>
  <si>
    <t>Luva de reducao, PVC, soldavel, DN 50mm x 25mm, instalado em prumada de agua   fornecimento e instalacao. af_12/2014</t>
  </si>
  <si>
    <t>11.1.25</t>
  </si>
  <si>
    <t>11.1.26</t>
  </si>
  <si>
    <t>Torneira de boia real, roscavel, 3/4", fornecida e instalada em reservacao de agua. af_06/2016</t>
  </si>
  <si>
    <t>11.1.27</t>
  </si>
  <si>
    <t>Adaptador com flange e anel de vedacao, PVC, soldavel, DN 32 mm x 1 , instalado em reservacao de agua de edificacao que possua reservatorio de fibra/fibrocimento   fornecimento e instalacao. af_06/2016</t>
  </si>
  <si>
    <t>11.1.28</t>
  </si>
  <si>
    <t>Adaptador com flanges livres, PVC, soldavel, DN 110 mm x 4 , instalado em reservacao de agua de edificacao que possua reservatorio de fibra/fibrocimento   fornecimento e instalacao. af_06/2016</t>
  </si>
  <si>
    <t>11.1.29</t>
  </si>
  <si>
    <t>Registro de gaveta bruto, latao, roscavel, 4'', instalado em reservacao de agua de edificacao que possua reservatorio de fibra/fibrocimento - fornecimento e instalacao. af_06/2016</t>
  </si>
  <si>
    <t>11.1.30</t>
  </si>
  <si>
    <t>Joelho 45 graus, PVC, soldavel, DN 25mm, instalado em prumada de agua - fornecimento e instalacao. af_12/2014</t>
  </si>
  <si>
    <t>11.1.31</t>
  </si>
  <si>
    <t>Joelho 90 graus, PVC, soldavel, DN 110 mm instalado em reservacao de agua de edificacao que possua reservatorio de fibra/fibrocimento   fornecimento e instalacao. af_06/2016</t>
  </si>
  <si>
    <t>11.1.32</t>
  </si>
  <si>
    <t>Tubo, PVC, soldavel, DN 110 mm, instalado em reservacao de agua de edificacao que possua reservatorio de fibra/fibrocimento   fornecimento e instalacao. af_06/2016</t>
  </si>
  <si>
    <t>11.1.33</t>
  </si>
  <si>
    <t>Tubo, PVC, soldavel, DN 60 mm, instalado em reservacao de agua de edificacao que possua reservatorio de fibra/fibrocimento   fornecimento e instalacao. af_06/2016</t>
  </si>
  <si>
    <t>11.1.34</t>
  </si>
  <si>
    <t>Te, PVC, soldavel, DN 110 mm instalado em reservacao de agua de edificacao que possua reservatorio de fibra/fibrocimento   fornecimento e instalacao. af_06/2016</t>
  </si>
  <si>
    <t>11.1.35</t>
  </si>
  <si>
    <t>Te, PVC, soldavel, DN 60 mm instalado em reservacao de agua de edificacao que possua reservatorio de fibra/fibrocimento   fornecimento e instalacao. af_06/2016</t>
  </si>
  <si>
    <t>11.1.36</t>
  </si>
  <si>
    <t>Te de reducao, PVC, soldavel, DN 85mm x 60mm, instalado em prumada de agua - fornecimento e instalacao. af_12/2014</t>
  </si>
  <si>
    <t>11.1.37</t>
  </si>
  <si>
    <t>Te com bucha de latao na bolsa central, PVC, soldavel, DN  25 mm x 3/4 , instalado em reservacao de agua de edificacao que possua reservatorio de fibra/fibrocimento   fornecimento e instalacao. af_06/2016</t>
  </si>
  <si>
    <t>11.1.38</t>
  </si>
  <si>
    <t>Caixa d'agua em polietileno 2000 litros, com tampa</t>
  </si>
  <si>
    <t>11.2</t>
  </si>
  <si>
    <t>ESGOTO E DRENAGEM</t>
  </si>
  <si>
    <t>11.2.1</t>
  </si>
  <si>
    <t>Reducao excentrica, PVC, serie R, agua pluvial, DN 75 x 50 mm, junta elastica, fornecido e instalado em condutores verticais de aguas pluviais. af_12/2014</t>
  </si>
  <si>
    <t>11.2.2</t>
  </si>
  <si>
    <t>Tubo PVC, serie normal, esgoto predial, DN 40 mm, fornecido e instalado em ramal de descarga ou ramal de esgoto sanitario. af_12/2014</t>
  </si>
  <si>
    <t>11.2.3</t>
  </si>
  <si>
    <t>Tubo PVC, serie normal, esgoto predial, DN 50 mm, fornecido e instalado em ramal de descarga ou ramal de esgoto sanitario. af_12/2014</t>
  </si>
  <si>
    <t>11.2.4</t>
  </si>
  <si>
    <t>Tubo PVC, serie normal, esgoto predial, DN 75 mm, fornecido e instalado em ramal de descarga ou ramal de esgoto sanitario. af_12/2014</t>
  </si>
  <si>
    <t>11.2.5</t>
  </si>
  <si>
    <t>Tubo PVC, serie normal, esgoto predial, DN 100 mm, fornecido e instalado em ramal de descarga ou ramal de esgoto sanitario. af_12/2014</t>
  </si>
  <si>
    <t>11.2.6</t>
  </si>
  <si>
    <t>Joelho 90 graus, PVC, serie normal, esgoto predial, DN 40 mm, junta soldavel, fornecido e instalado em ramal de descarga ou ramal de esgoto sanitario. af_12/2014</t>
  </si>
  <si>
    <t>11.2.7</t>
  </si>
  <si>
    <t>Joelho 45 graus, PVC, serie normal, esgoto predial, DN 40 mm, junta soldavel, fornecido e instalado em ramal de descarga ou ramal de esgoto sanitario. af_12/2014</t>
  </si>
  <si>
    <t>11.2.8</t>
  </si>
  <si>
    <t>Curva curta 90 graus, PVC, serie normal, esgoto predial, DN 40 mm, junta soldavel, fornecido e instalado em ramal de descarga ou ramal de esgoto sanitario. af_12/2014</t>
  </si>
  <si>
    <t>11.2.9</t>
  </si>
  <si>
    <t>Joelho 90 graus, PVC, serie normal, esgoto predial, DN 50 mm, junta elastica, fornecido e instalado em ramal de descarga ou ramal de esgoto sanitario. af_12/2014</t>
  </si>
  <si>
    <t>11.2.10</t>
  </si>
  <si>
    <t>Joelho 45 graus, PVC, serie normal, esgoto predial, DN 50 mm, junta elastica, fornecido e instalado em ramal de descarga ou ramal de esgoto sanitario. af_12/2014</t>
  </si>
  <si>
    <t>11.2.11</t>
  </si>
  <si>
    <t>Juncao simples, PVC, serie normal, esgoto predial, DN 40 mm, junta soldavel, fornecido e instalado em ramal de descarga ou ramal de esgoto sanitario. af_12/2014</t>
  </si>
  <si>
    <t>11.2.12</t>
  </si>
  <si>
    <t>Te, PVC, serie normal, esgoto predial, DN 50 x 50 mm, junta elastica, fornecido e instalado em ramal de descarga ou ramal de esgoto sanitario. af_12/2014</t>
  </si>
  <si>
    <t>11.2.13</t>
  </si>
  <si>
    <t>Juncao simples, PVC, serie normal, esgoto predial, DN 50 x 50 mm, junta elastica, fornecido e instalado em ramal de descarga ou ramal de esgoto sanitario. af_12/2014</t>
  </si>
  <si>
    <t>11.2.14</t>
  </si>
  <si>
    <t>Juncao simples, PVC, serie normal, esgoto predial, DN 100 x 100 mm, junta elastica, fornecido e instalado em prumada de esgoto sanitario ou ventilacao. af_12/2014</t>
  </si>
  <si>
    <t>11.2.15</t>
  </si>
  <si>
    <t>Joelho 90 graus, PVC, serie normal, esgoto predial, DN 100 mm, junta elastica, fornecido e instalado em subcoletor aereo de esgoto sanitario. af_12/2014</t>
  </si>
  <si>
    <t>11.2.16</t>
  </si>
  <si>
    <t>Joelho 45 graus, PVC, serie normal, esgoto predial, DN 100 mm, junta elastica, fornecido e instalado em subcoletor aereo de esgoto sanitario. af_12/2014</t>
  </si>
  <si>
    <t>11.2.17</t>
  </si>
  <si>
    <t>Assentamento de tubo de PVC para rede coletora de esgoto de parede macica, DN 100 mm, junta elastica, instalado em local com nivel baixo de interferencias (nao inclui fornecimento). af_06/2015</t>
  </si>
  <si>
    <t>11.2.18</t>
  </si>
  <si>
    <t>Bucha de reducao longa, PVC, serie R, agua pluvial, DN 50 x 40 mm, junta elastica, fornecido e instalado em ramal de encaminhamento. af_12/2014</t>
  </si>
  <si>
    <t>11.2.19</t>
  </si>
  <si>
    <t>Caixa enterrada hidraulica retangular em alvenaria com tijolos ceramicos macicos, dimensoes internas: 0,6x0,6x0,6 m para rede de esgoto. af_05/2018</t>
  </si>
  <si>
    <t>11.2.20</t>
  </si>
  <si>
    <t>Grelha em ferro fundido simples com requadro, carga maxima 12,5 t,  300 x 1000 mm, E = 15 mm, fornecida e assentada com argamassa 1:4 cimento:areia.</t>
  </si>
  <si>
    <t>11.2.21</t>
  </si>
  <si>
    <t>Tampa de concreto armado 60x60x5cm para caixa</t>
  </si>
  <si>
    <t>11.2.22</t>
  </si>
  <si>
    <t>Caixa de gordura dupla (capacidade: 126 l), retangular, em alvenaria com tijolos ceramicos macicos, dimensoes internas = 0,4x0,7 m, altura interna = 0,8 m. af_05/2018</t>
  </si>
  <si>
    <t>11.2.23</t>
  </si>
  <si>
    <t>Juncao simples, PVC, DN 100 x 50 mm, serie normal para esgoto predial</t>
  </si>
  <si>
    <t>11.2.24</t>
  </si>
  <si>
    <t>Juncao simples, PVC, DN 75 x 50 mm, serie normal para esgoto predial</t>
  </si>
  <si>
    <t>11.2.25</t>
  </si>
  <si>
    <t>Terminal de ventilacao, 50 mm, serie normal, esgoto predial</t>
  </si>
  <si>
    <t>11.2.26</t>
  </si>
  <si>
    <t>Caixa sifonada PVC, 150 x 150 x 50 mm, com grelha redonda branca</t>
  </si>
  <si>
    <t>11.2.27</t>
  </si>
  <si>
    <t>Tubo de PVC para rede coletora de esgoto de parede macica, DN 150 mm, junta elastica, instalado em local com nivel baixo de interferencias - fornecimento e assentamento. af_06/2015</t>
  </si>
  <si>
    <t>11.2.28</t>
  </si>
  <si>
    <t>Assentamento de tubo de PVC para rede coletora de esgoto de parede macica, DN 150 mm, junta elastica, instalado em local com nivel alto de interferencias (nao inclui fornecimento). af_06/2015</t>
  </si>
  <si>
    <t>11.2.29</t>
  </si>
  <si>
    <t>Tubo de PVC para rede coletora de esgoto de parede macica, DN 200 mm, junta elastica, instalado em local com nivel baixo de interferencias - fornecimento e assentamento. af_06/2015</t>
  </si>
  <si>
    <t>11.2.30</t>
  </si>
  <si>
    <t>Assentamento de tubo de PVC para rede coletora de esgoto de parede macica, DN 200 mm, junta elastica, instalado em local com nivel baixo de interferencias (nao inclui fornecimento). af_06/2015</t>
  </si>
  <si>
    <t>11.2.31</t>
  </si>
  <si>
    <t>Tubo de PVC para rede coletora de esgoto de parede macica, DN 250 mm, junta elastica, instalado em local com nivel baixo de interferencias - fornecimento e assentamento. af_06/2015</t>
  </si>
  <si>
    <t>11.2.32</t>
  </si>
  <si>
    <t>Assentamento de tubo de PVC para rede coletora de esgoto de parede macica, DN 250 mm, junta elastica, instalado em local com nivel baixo de interferencias (nao inclui fornecimento). af_06/2015</t>
  </si>
  <si>
    <t>11.2.33</t>
  </si>
  <si>
    <t>Joelho 45 graus, PVC, serie normal, esgoto predial, DN 75 mm, junta elastica, fornecido e instalado em prumada de esgoto sanitario ou ventilacao. af_12/2014</t>
  </si>
  <si>
    <t>11.3</t>
  </si>
  <si>
    <t>SISTEMA DE TRATAMENTO (TANQUE SÉPTICO/FILTRO ANAERÓBIO)</t>
  </si>
  <si>
    <t>11.3.1</t>
  </si>
  <si>
    <t>Tampa em concreto armado 60x60x5cm p/cx inspecao/fossa septica</t>
  </si>
  <si>
    <t>11.3.2</t>
  </si>
  <si>
    <t>Escavacao mecanica de vala em material de 2a. categoria ate 2 m de profundidade com utilizacao de escavadeira hidraulica</t>
  </si>
  <si>
    <t>11.3.3</t>
  </si>
  <si>
    <t>Escavacao mecanica de vala em material 2a. categoria de 2,01 ate 4,00 m de profundidade com utilizacao de escavadeira hidraulica</t>
  </si>
  <si>
    <t>11.3.4</t>
  </si>
  <si>
    <t>Leito filtrante - forn.e enchimento c/ brita no. 4</t>
  </si>
  <si>
    <t>11.3.5</t>
  </si>
  <si>
    <t>Fabricacao, montagem e desmontagem de forma para radier, em madeira serrada, 4 utilizacoes. af_09/2017</t>
  </si>
  <si>
    <t>11.3.6</t>
  </si>
  <si>
    <t>11.3.7</t>
  </si>
  <si>
    <t>Armacao em tela de aco soldada nervurada q-92, aco CA-60, 4,2mm, malha 15x15cm</t>
  </si>
  <si>
    <t>11.3.8</t>
  </si>
  <si>
    <t>Alvenaria de vedacao de blocos vazados de concreto de 19x19x39cm (espessura 19cm) de paredes com area liquida maior ou igual a 6m? sem vaos e argamassa de assentamento com preparo em betoneira. af_06/2014</t>
  </si>
  <si>
    <t>11.3.9</t>
  </si>
  <si>
    <t>Emboco ou massa unica em argamassa traco 1:2:8, preparo manual, aplicada manualmente em panos cegos de fachada (sem presenca de vaos), espessura de 25 mm. af_06/2014</t>
  </si>
  <si>
    <t>11.3.10</t>
  </si>
  <si>
    <t>11.3.11</t>
  </si>
  <si>
    <t>11.3.12</t>
  </si>
  <si>
    <t>Te, PVC, serie normal, esgoto predial, DN 100 x 100 mm, junta elastica, fornecido e instalado em prumada de esgoto sanitario ou ventilacao. af_12/2014</t>
  </si>
  <si>
    <t>11.3.13</t>
  </si>
  <si>
    <t>Laje pre-mold beta 16 p/3,5kn/m2 vao 5,2m incl vigotas tijolos armadu-ra negativa capeamento 3cm concreto 15mpa escoramento material e mao  de obra.</t>
  </si>
  <si>
    <t>11.3.14</t>
  </si>
  <si>
    <t>11.4</t>
  </si>
  <si>
    <t>APARELHOS, LOUÇAS E BANCADAS</t>
  </si>
  <si>
    <t>11.4.1</t>
  </si>
  <si>
    <t>Vaso sanitario sifonado convencional com louca branca, incluso conjunto de ligacao para bacia sanitaria ajustavel - fornecimento e instalacao. af_10/2016</t>
  </si>
  <si>
    <t>11.4.2</t>
  </si>
  <si>
    <t>Valvula em metal cromado 1.1/2" x 1.1/2" para tanque ou lavatorio, com ou sem ladrao - fornecimento e instalacao. af_12/2013</t>
  </si>
  <si>
    <t>11.4.3</t>
  </si>
  <si>
    <t>Caminhao basculante 14 m3, com cavalo mecanico de capacidade maxima de tracao combinado de 36000 kg, potencia 286 CV, inclusive semireboque com cacamba metalica - juros. af_12/2014</t>
  </si>
  <si>
    <t>11.4.4</t>
  </si>
  <si>
    <t>Engate flexivel em inox, 1/2'' x 40cm - fornecimento e instalacao. af_12/2013</t>
  </si>
  <si>
    <t>11.4.5</t>
  </si>
  <si>
    <t>Lavatorio louca branca suspenso, 29,5 x 39cm ou equivalente, padrao popular - fornecimento e instalacao. af_12/2013</t>
  </si>
  <si>
    <t>11.4.6</t>
  </si>
  <si>
    <t>Torneira cromada tubo movel, de mesa, 1/2" ou 3/4", para pia de cozinha, padrao alto - fornecimento e instalacao. af_12/2013</t>
  </si>
  <si>
    <t>11.4.7</t>
  </si>
  <si>
    <t>Papeleira de parede em metal cromado sem tampa, incluso fixacao. af_10/2016</t>
  </si>
  <si>
    <t>11.4.8</t>
  </si>
  <si>
    <t>Chuveiro eletrico comum corpo plastico tipo ducha, fornecimento e instalacao</t>
  </si>
  <si>
    <t>11.4.9</t>
  </si>
  <si>
    <t>Torneira cromada de mesa para lavatório temporizada pressão bica baixa - fornecimento e instalação</t>
  </si>
  <si>
    <t>11.4.10</t>
  </si>
  <si>
    <t>Torneira cromada de mesa temporizada com controle hidromecânico para portadores de necessiadades especiais - pne - fornecimento e instalação</t>
  </si>
  <si>
    <t>und</t>
  </si>
  <si>
    <t>11.4.11</t>
  </si>
  <si>
    <t>Cuba de embutir de aco inoxidavel media, incluso valvula tipo Americana e sifao tipo garrafa em metal cromado - fornecimento e instalacao. af_12/2013</t>
  </si>
  <si>
    <t>11.4.12</t>
  </si>
  <si>
    <t>Barra de apoio reta, em aco inox polido, comprimento 60cm, fixada na parede - fornecimento e instalacao. af_01/2020</t>
  </si>
  <si>
    <t>11.4.13</t>
  </si>
  <si>
    <t>Barra de apoio reta, em aco inox polido, comprimento 80 cm,  fixada na parede - fornecimento e instalacao. af_01/2020</t>
  </si>
  <si>
    <t>11.4.14</t>
  </si>
  <si>
    <t>Porta toalha banho em metal cromado, tipo barra, incluso fixacao. af_10/2016</t>
  </si>
  <si>
    <t>11.4.15</t>
  </si>
  <si>
    <t>Assento sanitario convencional - fornecimento e instalacao. af_01/2020</t>
  </si>
  <si>
    <t>11.4.16</t>
  </si>
  <si>
    <t>Saboneteira plastica tipo dispenser para sabonete liquido com reservatorio 800 a 1500 ml, incluso fixacao. af_10/2016</t>
  </si>
  <si>
    <t>11.4.17</t>
  </si>
  <si>
    <t>Valvula de descarga metalica, base 1 1/2 ", acabamento metalico cromado - fornecimento e instalacao. af_01/2019</t>
  </si>
  <si>
    <t>11.4.18</t>
  </si>
  <si>
    <t>Espelho cristal espessura 4mm, com moldura de madeira</t>
  </si>
  <si>
    <t>11.4.19</t>
  </si>
  <si>
    <t>Bancada granito cinza polido 0,50 x 0,60m, incl. cuba de embutir oval louca branca 35 x 50cm, valvula metal cromado, sifao flexivel PVC, engate 30cm flexivel plastico e torneira cromada de mesa, padrao popular - fornec. e instalacao. af_12/2013</t>
  </si>
  <si>
    <t>11.4.20</t>
  </si>
  <si>
    <t>Suporte mao francesa em aco, abas iguais 40 cm, capacidade minima 70 kg, branco - fornecimento e instalacao. af_01/2020</t>
  </si>
  <si>
    <t>11.4.21</t>
  </si>
  <si>
    <t>Tanque de louca branca com coluna, 30l ou equivalente - fornecimento e instalacao. af_12/2013</t>
  </si>
  <si>
    <t>11.4.22</t>
  </si>
  <si>
    <t>Torneira cromada 1/2" ou 3/4" para tanque, padrao medio - fornecimento e instalacao. af_12/2013</t>
  </si>
  <si>
    <t>11.4.23</t>
  </si>
  <si>
    <t>Sifao do tipo garrafa em metal cromado 1 x 1.1/2" - fornecimento e instalacao. af_12/2013</t>
  </si>
  <si>
    <t>11.4.24</t>
  </si>
  <si>
    <t>Ducha higienica metalica articulavel - fornecimento e instalaçao</t>
  </si>
  <si>
    <t>12</t>
  </si>
  <si>
    <t>PREVENTIVO CONTA INCÊNDIO</t>
  </si>
  <si>
    <t>12.1</t>
  </si>
  <si>
    <t>Extintor de pqs 4kg - fornecimento e instalacao</t>
  </si>
  <si>
    <t>12.2</t>
  </si>
  <si>
    <t>Placa de sinalização luminosa de emergencia dupla face fornecimento e instalação</t>
  </si>
  <si>
    <t>12.3</t>
  </si>
  <si>
    <t>Placa de sinalização luminosa de emergencia face unicafornecimento e instalação - comp. 156</t>
  </si>
  <si>
    <t>12.4</t>
  </si>
  <si>
    <t>Bloco autonomo de emergência 30 leds - fornecimento e instalação</t>
  </si>
  <si>
    <t>13</t>
  </si>
  <si>
    <t>ENTORNO (PAVIMENTAÇÃO, CERCAS E PAISAGISMO)</t>
  </si>
  <si>
    <t>13.1</t>
  </si>
  <si>
    <t>Assentamento de guia (meio-fio) em trecho reto, confeccionada em concreto pre-fabricado, dimensoes 100x15x13x30 cm (comprimento x base inferior x base superior x altura), para vias urbanas (uso viario). af_06/2016</t>
  </si>
  <si>
    <t>13.2</t>
  </si>
  <si>
    <t>Fornec. e inst. de piso podotátil de concreto - direcional e alerta, 40 x 40 x 2,5 cm.</t>
  </si>
  <si>
    <t>13.3</t>
  </si>
  <si>
    <t>13.4</t>
  </si>
  <si>
    <t>Portão de correr metalico 80mm esp  1,95mm - 2,03m (fornecimento e instalação)</t>
  </si>
  <si>
    <t>13.5</t>
  </si>
  <si>
    <t>Pintura acrilica para sinalizacao horizontal em piso cimentado</t>
  </si>
  <si>
    <t>13.6</t>
  </si>
  <si>
    <t>Grama batatais em placas, sem plantio</t>
  </si>
  <si>
    <t>13.7</t>
  </si>
  <si>
    <t>Fornecimento e lancamento de brita n. 4</t>
  </si>
  <si>
    <t>13.8</t>
  </si>
  <si>
    <t>13.9</t>
  </si>
  <si>
    <t>Chapisco aplicado em alvenaria (sem presenca de vaos) e estruturas de concreto de fachada, com colher de pedreiro.  argamassa traco 1:3 com preparo em betoneira 400l. af_06/2014</t>
  </si>
  <si>
    <t>13.10</t>
  </si>
  <si>
    <t>13.11</t>
  </si>
  <si>
    <t>13.12</t>
  </si>
  <si>
    <t>13.13</t>
  </si>
  <si>
    <t>13.14</t>
  </si>
  <si>
    <t>Fabricacao, montagem e desmontagem de forma para viga baldrame, em madeira serrada, E =25 mm, 4 utilizacoes. af_06/2017</t>
  </si>
  <si>
    <t>13.15</t>
  </si>
  <si>
    <t>Escavacao manual de vala com profundidade menor ou igual a 1,30 m. af_03/2016</t>
  </si>
  <si>
    <t>13.16</t>
  </si>
  <si>
    <t>13.17</t>
  </si>
  <si>
    <t>Armacao de bloco, viga baldrame e sapata utilizando aco CA-60 de 5 mm - montagem. af_06/2017</t>
  </si>
  <si>
    <t>13.18</t>
  </si>
  <si>
    <t>13.19</t>
  </si>
  <si>
    <t>13.20</t>
  </si>
  <si>
    <t>13.21</t>
  </si>
  <si>
    <t>14</t>
  </si>
  <si>
    <t>SERVIÇOS FINAIS</t>
  </si>
  <si>
    <t>14.1</t>
  </si>
  <si>
    <t>Limpeza final da obra</t>
  </si>
  <si>
    <t>TOTAL</t>
  </si>
  <si>
    <t>PROPONENTE</t>
  </si>
  <si>
    <t>CNPJ</t>
  </si>
  <si>
    <t>TELEFONE/EMAIL</t>
  </si>
  <si>
    <t>CUSTO UN. MÃO DE OBRA(R$)</t>
  </si>
  <si>
    <t>CUSTO UN. MATERIAL(R$)</t>
  </si>
  <si>
    <t>CUSTO UN. TOTAL (R$)</t>
  </si>
</sst>
</file>

<file path=xl/styles.xml><?xml version="1.0" encoding="utf-8"?>
<styleSheet xmlns="http://schemas.openxmlformats.org/spreadsheetml/2006/main">
  <numFmts count="1">
    <numFmt numFmtId="164" formatCode="#,##0.00%"/>
  </numFmts>
  <fonts count="7">
    <font>
      <sz val="11"/>
      <color theme="1"/>
      <name val="Calibri"/>
      <family val="2"/>
      <scheme val="minor"/>
    </font>
    <font>
      <sz val="10"/>
      <color rgb="FF000000"/>
      <name val="SansSerif"/>
      <family val="2"/>
    </font>
    <font>
      <b/>
      <sz val="12"/>
      <color rgb="FF000000"/>
      <name val="SansSerif"/>
      <family val="2"/>
    </font>
    <font>
      <b/>
      <sz val="10"/>
      <color rgb="FF000000"/>
      <name val="SansSerif"/>
      <family val="2"/>
    </font>
    <font>
      <sz val="8"/>
      <color rgb="FF000000"/>
      <name val="SansSerif"/>
      <family val="2"/>
    </font>
    <font>
      <sz val="8"/>
      <name val="SansSerif"/>
      <family val="2"/>
    </font>
    <font>
      <b/>
      <sz val="10"/>
      <color rgb="FF000000"/>
      <name val="SansSerif"/>
      <charset val="2"/>
    </font>
  </fonts>
  <fills count="1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" fontId="4" fillId="8" borderId="1" xfId="0" applyNumberFormat="1" applyFont="1" applyFill="1" applyBorder="1" applyAlignment="1" applyProtection="1">
      <alignment horizontal="right" vertical="center" wrapText="1"/>
    </xf>
    <xf numFmtId="0" fontId="4" fillId="10" borderId="3" xfId="0" applyNumberFormat="1" applyFont="1" applyFill="1" applyBorder="1" applyAlignment="1" applyProtection="1">
      <alignment vertical="center" wrapText="1"/>
    </xf>
    <xf numFmtId="0" fontId="4" fillId="11" borderId="3" xfId="0" applyNumberFormat="1" applyFont="1" applyFill="1" applyBorder="1" applyAlignment="1" applyProtection="1">
      <alignment vertical="center" wrapText="1"/>
    </xf>
    <xf numFmtId="0" fontId="4" fillId="12" borderId="3" xfId="0" applyNumberFormat="1" applyFont="1" applyFill="1" applyBorder="1" applyAlignment="1" applyProtection="1">
      <alignment vertical="center" wrapText="1"/>
    </xf>
    <xf numFmtId="0" fontId="5" fillId="11" borderId="3" xfId="0" applyNumberFormat="1" applyFont="1" applyFill="1" applyBorder="1" applyAlignment="1" applyProtection="1">
      <alignment vertical="center" wrapText="1"/>
    </xf>
    <xf numFmtId="0" fontId="0" fillId="0" borderId="0" xfId="0" applyProtection="1">
      <protection locked="0"/>
    </xf>
    <xf numFmtId="0" fontId="3" fillId="5" borderId="1" xfId="0" applyNumberFormat="1" applyFont="1" applyFill="1" applyBorder="1" applyAlignment="1" applyProtection="1">
      <alignment horizontal="left" vertical="center" wrapText="1"/>
      <protection locked="0"/>
    </xf>
    <xf numFmtId="0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8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11" borderId="3" xfId="0" applyNumberFormat="1" applyFont="1" applyFill="1" applyBorder="1" applyAlignment="1" applyProtection="1">
      <alignment vertical="center" wrapText="1"/>
      <protection locked="0"/>
    </xf>
    <xf numFmtId="0" fontId="4" fillId="12" borderId="3" xfId="0" applyNumberFormat="1" applyFont="1" applyFill="1" applyBorder="1" applyAlignment="1" applyProtection="1">
      <alignment vertical="center" wrapText="1"/>
      <protection locked="0"/>
    </xf>
    <xf numFmtId="0" fontId="4" fillId="10" borderId="3" xfId="0" applyNumberFormat="1" applyFont="1" applyFill="1" applyBorder="1" applyAlignment="1" applyProtection="1">
      <alignment vertical="center" wrapText="1"/>
      <protection locked="0"/>
    </xf>
    <xf numFmtId="0" fontId="5" fillId="11" borderId="3" xfId="0" applyNumberFormat="1" applyFont="1" applyFill="1" applyBorder="1" applyAlignment="1" applyProtection="1">
      <alignment vertical="center" wrapText="1"/>
      <protection locked="0"/>
    </xf>
    <xf numFmtId="0" fontId="3" fillId="9" borderId="1" xfId="0" applyNumberFormat="1" applyFont="1" applyFill="1" applyBorder="1" applyAlignment="1" applyProtection="1">
      <alignment horizontal="left" vertical="center" wrapText="1"/>
      <protection locked="0"/>
    </xf>
    <xf numFmtId="10" fontId="3" fillId="5" borderId="1" xfId="0" applyNumberFormat="1" applyFont="1" applyFill="1" applyBorder="1" applyAlignment="1" applyProtection="1">
      <alignment horizontal="left" vertical="center" wrapText="1"/>
      <protection locked="0"/>
    </xf>
    <xf numFmtId="10" fontId="4" fillId="11" borderId="3" xfId="0" applyNumberFormat="1" applyFont="1" applyFill="1" applyBorder="1" applyAlignment="1" applyProtection="1">
      <alignment vertical="center" wrapText="1"/>
      <protection locked="0"/>
    </xf>
    <xf numFmtId="10" fontId="4" fillId="8" borderId="1" xfId="0" applyNumberFormat="1" applyFont="1" applyFill="1" applyBorder="1" applyAlignment="1" applyProtection="1">
      <alignment horizontal="right" vertical="center" wrapText="1"/>
      <protection locked="0"/>
    </xf>
    <xf numFmtId="10" fontId="4" fillId="10" borderId="3" xfId="0" applyNumberFormat="1" applyFont="1" applyFill="1" applyBorder="1" applyAlignment="1" applyProtection="1">
      <alignment vertical="center" wrapText="1"/>
      <protection locked="0"/>
    </xf>
    <xf numFmtId="10" fontId="4" fillId="12" borderId="3" xfId="0" applyNumberFormat="1" applyFont="1" applyFill="1" applyBorder="1" applyAlignment="1" applyProtection="1">
      <alignment vertical="center" wrapText="1"/>
      <protection locked="0"/>
    </xf>
    <xf numFmtId="10" fontId="5" fillId="11" borderId="3" xfId="0" applyNumberFormat="1" applyFont="1" applyFill="1" applyBorder="1" applyAlignment="1" applyProtection="1">
      <alignment vertical="center" wrapText="1"/>
      <protection locked="0"/>
    </xf>
    <xf numFmtId="10" fontId="0" fillId="0" borderId="0" xfId="0" applyNumberFormat="1" applyProtection="1">
      <protection locked="0"/>
    </xf>
    <xf numFmtId="0" fontId="3" fillId="5" borderId="1" xfId="0" applyNumberFormat="1" applyFont="1" applyFill="1" applyBorder="1" applyAlignment="1" applyProtection="1">
      <alignment horizontal="left" vertical="center" wrapText="1"/>
    </xf>
    <xf numFmtId="0" fontId="4" fillId="11" borderId="4" xfId="0" applyNumberFormat="1" applyFont="1" applyFill="1" applyBorder="1" applyAlignment="1" applyProtection="1">
      <alignment vertical="center" wrapText="1"/>
    </xf>
    <xf numFmtId="4" fontId="4" fillId="11" borderId="1" xfId="0" applyNumberFormat="1" applyFont="1" applyFill="1" applyBorder="1" applyAlignment="1" applyProtection="1">
      <alignment horizontal="right" vertical="center" wrapText="1"/>
    </xf>
    <xf numFmtId="4" fontId="4" fillId="10" borderId="1" xfId="0" applyNumberFormat="1" applyFont="1" applyFill="1" applyBorder="1" applyAlignment="1" applyProtection="1">
      <alignment horizontal="right" vertical="center" wrapText="1"/>
    </xf>
    <xf numFmtId="4" fontId="4" fillId="12" borderId="1" xfId="0" applyNumberFormat="1" applyFont="1" applyFill="1" applyBorder="1" applyAlignment="1" applyProtection="1">
      <alignment horizontal="right" vertical="center" wrapText="1"/>
    </xf>
    <xf numFmtId="4" fontId="4" fillId="8" borderId="5" xfId="0" applyNumberFormat="1" applyFont="1" applyFill="1" applyBorder="1" applyAlignment="1" applyProtection="1">
      <alignment horizontal="right" vertical="center" wrapText="1"/>
    </xf>
    <xf numFmtId="4" fontId="4" fillId="8" borderId="5" xfId="0" applyNumberFormat="1" applyFont="1" applyFill="1" applyBorder="1" applyAlignment="1" applyProtection="1">
      <alignment horizontal="right" vertical="center" wrapText="1"/>
      <protection locked="0"/>
    </xf>
    <xf numFmtId="10" fontId="4" fillId="8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13" borderId="7" xfId="0" applyNumberFormat="1" applyFont="1" applyFill="1" applyBorder="1" applyAlignment="1" applyProtection="1">
      <alignment wrapText="1"/>
      <protection locked="0"/>
    </xf>
    <xf numFmtId="10" fontId="0" fillId="13" borderId="7" xfId="0" applyNumberFormat="1" applyFont="1" applyFill="1" applyBorder="1" applyAlignment="1" applyProtection="1">
      <alignment wrapText="1"/>
      <protection locked="0"/>
    </xf>
    <xf numFmtId="0" fontId="0" fillId="13" borderId="7" xfId="0" applyFill="1" applyBorder="1" applyProtection="1"/>
    <xf numFmtId="4" fontId="6" fillId="13" borderId="8" xfId="0" applyNumberFormat="1" applyFont="1" applyFill="1" applyBorder="1" applyAlignment="1" applyProtection="1">
      <alignment horizontal="right" vertical="center" wrapText="1"/>
    </xf>
    <xf numFmtId="0" fontId="4" fillId="11" borderId="1" xfId="0" applyNumberFormat="1" applyFont="1" applyFill="1" applyBorder="1" applyAlignment="1" applyProtection="1">
      <alignment horizontal="left" vertical="center" wrapText="1"/>
    </xf>
    <xf numFmtId="0" fontId="4" fillId="7" borderId="1" xfId="0" applyNumberFormat="1" applyFont="1" applyFill="1" applyBorder="1" applyAlignment="1" applyProtection="1">
      <alignment horizontal="left" vertical="center" wrapText="1"/>
    </xf>
    <xf numFmtId="0" fontId="4" fillId="10" borderId="1" xfId="0" applyNumberFormat="1" applyFont="1" applyFill="1" applyBorder="1" applyAlignment="1" applyProtection="1">
      <alignment horizontal="left" vertical="center" wrapText="1"/>
    </xf>
    <xf numFmtId="0" fontId="4" fillId="12" borderId="1" xfId="0" applyNumberFormat="1" applyFont="1" applyFill="1" applyBorder="1" applyAlignment="1" applyProtection="1">
      <alignment horizontal="left" vertical="center" wrapText="1"/>
    </xf>
    <xf numFmtId="0" fontId="5" fillId="11" borderId="1" xfId="0" applyNumberFormat="1" applyFont="1" applyFill="1" applyBorder="1" applyAlignment="1" applyProtection="1">
      <alignment horizontal="left" vertical="center" wrapText="1"/>
    </xf>
    <xf numFmtId="0" fontId="4" fillId="7" borderId="5" xfId="0" applyNumberFormat="1" applyFont="1" applyFill="1" applyBorder="1" applyAlignment="1" applyProtection="1">
      <alignment horizontal="left" vertical="center" wrapText="1"/>
    </xf>
    <xf numFmtId="0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3" fillId="13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13" borderId="7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" xfId="0" applyNumberFormat="1" applyFont="1" applyFill="1" applyBorder="1" applyAlignment="1" applyProtection="1">
      <alignment horizontal="left" vertical="center" wrapText="1"/>
      <protection locked="0"/>
    </xf>
    <xf numFmtId="0" fontId="4" fillId="7" borderId="1" xfId="0" applyNumberFormat="1" applyFont="1" applyFill="1" applyBorder="1" applyAlignment="1" applyProtection="1">
      <alignment horizontal="left" vertical="center" wrapText="1"/>
    </xf>
    <xf numFmtId="0" fontId="3" fillId="5" borderId="1" xfId="0" applyNumberFormat="1" applyFont="1" applyFill="1" applyBorder="1" applyAlignment="1" applyProtection="1">
      <alignment horizontal="left" vertical="center" wrapText="1"/>
    </xf>
    <xf numFmtId="0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12" borderId="2" xfId="0" applyNumberFormat="1" applyFont="1" applyFill="1" applyBorder="1" applyAlignment="1" applyProtection="1">
      <alignment horizontal="left" vertical="center" wrapText="1"/>
    </xf>
    <xf numFmtId="0" fontId="4" fillId="12" borderId="3" xfId="0" applyNumberFormat="1" applyFont="1" applyFill="1" applyBorder="1" applyAlignment="1" applyProtection="1">
      <alignment horizontal="left" vertical="center" wrapText="1"/>
    </xf>
    <xf numFmtId="0" fontId="4" fillId="11" borderId="2" xfId="0" applyNumberFormat="1" applyFont="1" applyFill="1" applyBorder="1" applyAlignment="1" applyProtection="1">
      <alignment horizontal="left" vertical="center" wrapText="1"/>
    </xf>
    <xf numFmtId="0" fontId="4" fillId="11" borderId="3" xfId="0" applyNumberFormat="1" applyFont="1" applyFill="1" applyBorder="1" applyAlignment="1" applyProtection="1">
      <alignment horizontal="left" vertical="center" wrapText="1"/>
    </xf>
    <xf numFmtId="0" fontId="4" fillId="10" borderId="2" xfId="0" applyNumberFormat="1" applyFont="1" applyFill="1" applyBorder="1" applyAlignment="1" applyProtection="1">
      <alignment horizontal="left" vertical="center" wrapText="1"/>
    </xf>
    <xf numFmtId="0" fontId="4" fillId="10" borderId="3" xfId="0" applyNumberFormat="1" applyFont="1" applyFill="1" applyBorder="1" applyAlignment="1" applyProtection="1">
      <alignment horizontal="left" vertical="center" wrapText="1"/>
    </xf>
    <xf numFmtId="0" fontId="4" fillId="10" borderId="2" xfId="0" applyNumberFormat="1" applyFont="1" applyFill="1" applyBorder="1" applyAlignment="1" applyProtection="1">
      <alignment vertical="center" wrapText="1"/>
    </xf>
    <xf numFmtId="0" fontId="4" fillId="10" borderId="3" xfId="0" applyNumberFormat="1" applyFont="1" applyFill="1" applyBorder="1" applyAlignment="1" applyProtection="1">
      <alignment vertical="center" wrapText="1"/>
    </xf>
    <xf numFmtId="0" fontId="5" fillId="11" borderId="2" xfId="0" applyNumberFormat="1" applyFont="1" applyFill="1" applyBorder="1" applyAlignment="1" applyProtection="1">
      <alignment horizontal="left" vertical="center" wrapText="1"/>
    </xf>
    <xf numFmtId="0" fontId="5" fillId="11" borderId="3" xfId="0" applyNumberFormat="1" applyFont="1" applyFill="1" applyBorder="1" applyAlignment="1" applyProtection="1">
      <alignment horizontal="left" vertical="center" wrapText="1"/>
    </xf>
    <xf numFmtId="0" fontId="4" fillId="7" borderId="5" xfId="0" applyNumberFormat="1" applyFont="1" applyFill="1" applyBorder="1" applyAlignment="1" applyProtection="1">
      <alignment horizontal="left" vertical="center" wrapText="1"/>
    </xf>
    <xf numFmtId="0" fontId="4" fillId="11" borderId="2" xfId="0" applyNumberFormat="1" applyFont="1" applyFill="1" applyBorder="1" applyAlignment="1" applyProtection="1">
      <alignment vertical="center" wrapText="1"/>
    </xf>
    <xf numFmtId="0" fontId="4" fillId="11" borderId="3" xfId="0" applyNumberFormat="1" applyFont="1" applyFill="1" applyBorder="1" applyAlignment="1" applyProtection="1">
      <alignment vertical="center" wrapText="1"/>
    </xf>
    <xf numFmtId="0" fontId="1" fillId="2" borderId="1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399"/>
  <sheetViews>
    <sheetView tabSelected="1" workbookViewId="0">
      <selection activeCell="H396" sqref="H396"/>
    </sheetView>
  </sheetViews>
  <sheetFormatPr defaultRowHeight="15"/>
  <cols>
    <col min="1" max="1" width="10" style="6" customWidth="1"/>
    <col min="2" max="2" width="6.7109375" style="6" customWidth="1"/>
    <col min="3" max="3" width="8.28515625" style="6" customWidth="1"/>
    <col min="4" max="4" width="54.42578125" style="6" customWidth="1"/>
    <col min="5" max="6" width="3.28515625" style="6" customWidth="1"/>
    <col min="7" max="7" width="10" style="6" customWidth="1"/>
    <col min="8" max="9" width="11.140625" style="6" bestFit="1" customWidth="1"/>
    <col min="10" max="10" width="13.28515625" style="6" customWidth="1"/>
    <col min="11" max="11" width="7.85546875" style="21" customWidth="1"/>
    <col min="12" max="12" width="13.28515625" style="6" customWidth="1"/>
    <col min="13" max="13" width="14.140625" style="6" customWidth="1"/>
    <col min="14" max="16384" width="9.140625" style="6"/>
  </cols>
  <sheetData>
    <row r="1" spans="1:13" ht="20.100000000000001" customHeight="1" thickBot="1">
      <c r="A1" s="40" t="s">
        <v>0</v>
      </c>
      <c r="B1" s="40"/>
      <c r="C1" s="61" t="s">
        <v>1</v>
      </c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20.100000000000001" customHeight="1" thickBot="1">
      <c r="A2" s="40" t="s">
        <v>2</v>
      </c>
      <c r="B2" s="40"/>
      <c r="C2" s="61" t="s">
        <v>3</v>
      </c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30" customHeight="1" thickBot="1">
      <c r="A3" s="41" t="s">
        <v>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20.100000000000001" customHeight="1" thickBot="1">
      <c r="A4" s="40" t="s">
        <v>724</v>
      </c>
      <c r="B4" s="40"/>
      <c r="C4" s="40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20.100000000000001" customHeight="1" thickBot="1">
      <c r="A5" s="40" t="s">
        <v>725</v>
      </c>
      <c r="B5" s="40"/>
      <c r="C5" s="40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20.100000000000001" customHeight="1" thickBot="1">
      <c r="A6" s="40" t="s">
        <v>2</v>
      </c>
      <c r="B6" s="40"/>
      <c r="C6" s="40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ht="39.950000000000003" customHeight="1" thickBot="1">
      <c r="A7" s="40" t="s">
        <v>726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ht="39.950000000000003" hidden="1" customHeight="1" thickBo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ht="20.100000000000001" hidden="1" customHeight="1" thickBo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 ht="39.950000000000003" customHeight="1" thickBot="1">
      <c r="A10" s="22" t="s">
        <v>5</v>
      </c>
      <c r="B10" s="46" t="s">
        <v>6</v>
      </c>
      <c r="C10" s="46"/>
      <c r="D10" s="46"/>
      <c r="E10" s="47" t="s">
        <v>7</v>
      </c>
      <c r="F10" s="47"/>
      <c r="G10" s="8" t="s">
        <v>8</v>
      </c>
      <c r="H10" s="14" t="s">
        <v>727</v>
      </c>
      <c r="I10" s="14" t="s">
        <v>728</v>
      </c>
      <c r="J10" s="7" t="s">
        <v>729</v>
      </c>
      <c r="K10" s="15" t="s">
        <v>9</v>
      </c>
      <c r="L10" s="7" t="s">
        <v>10</v>
      </c>
      <c r="M10" s="7" t="s">
        <v>11</v>
      </c>
    </row>
    <row r="11" spans="1:13" ht="24.95" customHeight="1" thickBot="1">
      <c r="A11" s="34" t="s">
        <v>12</v>
      </c>
      <c r="B11" s="50" t="s">
        <v>13</v>
      </c>
      <c r="C11" s="51"/>
      <c r="D11" s="51"/>
      <c r="E11" s="10"/>
      <c r="F11" s="10"/>
      <c r="G11" s="10"/>
      <c r="H11" s="10"/>
      <c r="I11" s="10"/>
      <c r="J11" s="10"/>
      <c r="K11" s="16"/>
      <c r="L11" s="23"/>
      <c r="M11" s="24">
        <f>SUM(M12:M18)</f>
        <v>0</v>
      </c>
    </row>
    <row r="12" spans="1:13" ht="27" customHeight="1" thickBot="1">
      <c r="A12" s="35" t="s">
        <v>14</v>
      </c>
      <c r="B12" s="45" t="s">
        <v>15</v>
      </c>
      <c r="C12" s="45"/>
      <c r="D12" s="45"/>
      <c r="E12" s="45" t="s">
        <v>16</v>
      </c>
      <c r="F12" s="45"/>
      <c r="G12" s="1">
        <v>26.96</v>
      </c>
      <c r="H12" s="9"/>
      <c r="I12" s="9"/>
      <c r="J12" s="1">
        <f>SUM(H12+I12)</f>
        <v>0</v>
      </c>
      <c r="K12" s="17"/>
      <c r="L12" s="1">
        <f>TRUNC(J12*(K12+1),2)</f>
        <v>0</v>
      </c>
      <c r="M12" s="1">
        <f>TRUNC(L12*G12,2)</f>
        <v>0</v>
      </c>
    </row>
    <row r="13" spans="1:13" ht="27" customHeight="1" thickBot="1">
      <c r="A13" s="35" t="s">
        <v>17</v>
      </c>
      <c r="B13" s="45" t="s">
        <v>18</v>
      </c>
      <c r="C13" s="45"/>
      <c r="D13" s="45"/>
      <c r="E13" s="45" t="s">
        <v>19</v>
      </c>
      <c r="F13" s="45"/>
      <c r="G13" s="1">
        <v>20</v>
      </c>
      <c r="H13" s="9"/>
      <c r="I13" s="9"/>
      <c r="J13" s="1">
        <f t="shared" ref="J13:J76" si="0">SUM(H13+I13)</f>
        <v>0</v>
      </c>
      <c r="K13" s="17"/>
      <c r="L13" s="1">
        <f t="shared" ref="L13:L22" si="1">TRUNC(J13*(K13+1),2)</f>
        <v>0</v>
      </c>
      <c r="M13" s="1">
        <f t="shared" ref="M13:M76" si="2">TRUNC(L13*G13,2)</f>
        <v>0</v>
      </c>
    </row>
    <row r="14" spans="1:13" ht="27" customHeight="1" thickBot="1">
      <c r="A14" s="35" t="s">
        <v>20</v>
      </c>
      <c r="B14" s="45" t="s">
        <v>21</v>
      </c>
      <c r="C14" s="45"/>
      <c r="D14" s="45"/>
      <c r="E14" s="45" t="s">
        <v>19</v>
      </c>
      <c r="F14" s="45"/>
      <c r="G14" s="1">
        <v>66</v>
      </c>
      <c r="H14" s="9"/>
      <c r="I14" s="9"/>
      <c r="J14" s="1">
        <f t="shared" si="0"/>
        <v>0</v>
      </c>
      <c r="K14" s="17"/>
      <c r="L14" s="1">
        <f t="shared" si="1"/>
        <v>0</v>
      </c>
      <c r="M14" s="1">
        <f t="shared" si="2"/>
        <v>0</v>
      </c>
    </row>
    <row r="15" spans="1:13" ht="27" customHeight="1" thickBot="1">
      <c r="A15" s="35" t="s">
        <v>22</v>
      </c>
      <c r="B15" s="45" t="s">
        <v>23</v>
      </c>
      <c r="C15" s="45"/>
      <c r="D15" s="45"/>
      <c r="E15" s="45" t="s">
        <v>19</v>
      </c>
      <c r="F15" s="45"/>
      <c r="G15" s="1">
        <v>12</v>
      </c>
      <c r="H15" s="9"/>
      <c r="I15" s="9"/>
      <c r="J15" s="1">
        <f t="shared" si="0"/>
        <v>0</v>
      </c>
      <c r="K15" s="17"/>
      <c r="L15" s="1">
        <f t="shared" si="1"/>
        <v>0</v>
      </c>
      <c r="M15" s="1">
        <f t="shared" si="2"/>
        <v>0</v>
      </c>
    </row>
    <row r="16" spans="1:13" ht="27" customHeight="1" thickBot="1">
      <c r="A16" s="35" t="s">
        <v>24</v>
      </c>
      <c r="B16" s="45" t="s">
        <v>25</v>
      </c>
      <c r="C16" s="45"/>
      <c r="D16" s="45"/>
      <c r="E16" s="45" t="s">
        <v>26</v>
      </c>
      <c r="F16" s="45"/>
      <c r="G16" s="1">
        <v>85</v>
      </c>
      <c r="H16" s="9"/>
      <c r="I16" s="9"/>
      <c r="J16" s="1">
        <f t="shared" si="0"/>
        <v>0</v>
      </c>
      <c r="K16" s="17"/>
      <c r="L16" s="1">
        <f t="shared" si="1"/>
        <v>0</v>
      </c>
      <c r="M16" s="1">
        <f t="shared" si="2"/>
        <v>0</v>
      </c>
    </row>
    <row r="17" spans="1:13" ht="27" customHeight="1" thickBot="1">
      <c r="A17" s="35" t="s">
        <v>27</v>
      </c>
      <c r="B17" s="45" t="s">
        <v>28</v>
      </c>
      <c r="C17" s="45"/>
      <c r="D17" s="45"/>
      <c r="E17" s="45" t="s">
        <v>26</v>
      </c>
      <c r="F17" s="45"/>
      <c r="G17" s="1">
        <v>320</v>
      </c>
      <c r="H17" s="9"/>
      <c r="I17" s="9"/>
      <c r="J17" s="1">
        <f t="shared" si="0"/>
        <v>0</v>
      </c>
      <c r="K17" s="17"/>
      <c r="L17" s="1">
        <f t="shared" si="1"/>
        <v>0</v>
      </c>
      <c r="M17" s="1">
        <f t="shared" si="2"/>
        <v>0</v>
      </c>
    </row>
    <row r="18" spans="1:13" ht="27" customHeight="1" thickBot="1">
      <c r="A18" s="35" t="s">
        <v>29</v>
      </c>
      <c r="B18" s="45" t="s">
        <v>30</v>
      </c>
      <c r="C18" s="45"/>
      <c r="D18" s="45"/>
      <c r="E18" s="45" t="s">
        <v>19</v>
      </c>
      <c r="F18" s="45"/>
      <c r="G18" s="1">
        <v>10</v>
      </c>
      <c r="H18" s="9"/>
      <c r="I18" s="9"/>
      <c r="J18" s="1">
        <f t="shared" si="0"/>
        <v>0</v>
      </c>
      <c r="K18" s="17"/>
      <c r="L18" s="1">
        <f t="shared" si="1"/>
        <v>0</v>
      </c>
      <c r="M18" s="1">
        <f t="shared" si="2"/>
        <v>0</v>
      </c>
    </row>
    <row r="19" spans="1:13" ht="24.95" customHeight="1" thickBot="1">
      <c r="A19" s="34" t="s">
        <v>31</v>
      </c>
      <c r="B19" s="59" t="s">
        <v>32</v>
      </c>
      <c r="C19" s="60"/>
      <c r="D19" s="60"/>
      <c r="E19" s="3"/>
      <c r="F19" s="3"/>
      <c r="G19" s="3"/>
      <c r="H19" s="10"/>
      <c r="I19" s="10"/>
      <c r="J19" s="24"/>
      <c r="K19" s="16"/>
      <c r="L19" s="24"/>
      <c r="M19" s="24">
        <f>SUM(M20:M32)</f>
        <v>0</v>
      </c>
    </row>
    <row r="20" spans="1:13" ht="27" customHeight="1" thickBot="1">
      <c r="A20" s="35" t="s">
        <v>33</v>
      </c>
      <c r="B20" s="45" t="s">
        <v>34</v>
      </c>
      <c r="C20" s="45"/>
      <c r="D20" s="45"/>
      <c r="E20" s="45" t="s">
        <v>35</v>
      </c>
      <c r="F20" s="45"/>
      <c r="G20" s="1">
        <v>150</v>
      </c>
      <c r="H20" s="9"/>
      <c r="I20" s="9"/>
      <c r="J20" s="1">
        <f t="shared" si="0"/>
        <v>0</v>
      </c>
      <c r="K20" s="17"/>
      <c r="L20" s="1">
        <f t="shared" si="1"/>
        <v>0</v>
      </c>
      <c r="M20" s="1">
        <f t="shared" si="2"/>
        <v>0</v>
      </c>
    </row>
    <row r="21" spans="1:13" ht="36.950000000000003" customHeight="1" thickBot="1">
      <c r="A21" s="35" t="s">
        <v>36</v>
      </c>
      <c r="B21" s="45" t="s">
        <v>37</v>
      </c>
      <c r="C21" s="45"/>
      <c r="D21" s="45"/>
      <c r="E21" s="45" t="s">
        <v>19</v>
      </c>
      <c r="F21" s="45"/>
      <c r="G21" s="1">
        <v>188.83</v>
      </c>
      <c r="H21" s="9"/>
      <c r="I21" s="9"/>
      <c r="J21" s="1">
        <f t="shared" si="0"/>
        <v>0</v>
      </c>
      <c r="K21" s="17"/>
      <c r="L21" s="1">
        <f t="shared" si="1"/>
        <v>0</v>
      </c>
      <c r="M21" s="1">
        <f t="shared" si="2"/>
        <v>0</v>
      </c>
    </row>
    <row r="22" spans="1:13" ht="36.950000000000003" customHeight="1" thickBot="1">
      <c r="A22" s="35" t="s">
        <v>38</v>
      </c>
      <c r="B22" s="45" t="s">
        <v>39</v>
      </c>
      <c r="C22" s="45"/>
      <c r="D22" s="45"/>
      <c r="E22" s="45" t="s">
        <v>19</v>
      </c>
      <c r="F22" s="45"/>
      <c r="G22" s="1">
        <v>188.83</v>
      </c>
      <c r="H22" s="9"/>
      <c r="I22" s="9"/>
      <c r="J22" s="1">
        <f t="shared" si="0"/>
        <v>0</v>
      </c>
      <c r="K22" s="17"/>
      <c r="L22" s="1">
        <f t="shared" si="1"/>
        <v>0</v>
      </c>
      <c r="M22" s="1">
        <f t="shared" si="2"/>
        <v>0</v>
      </c>
    </row>
    <row r="23" spans="1:13" ht="27" customHeight="1" thickBot="1">
      <c r="A23" s="35" t="s">
        <v>40</v>
      </c>
      <c r="B23" s="45" t="s">
        <v>41</v>
      </c>
      <c r="C23" s="45"/>
      <c r="D23" s="45"/>
      <c r="E23" s="45" t="s">
        <v>19</v>
      </c>
      <c r="F23" s="45"/>
      <c r="G23" s="1">
        <v>279.39999999999998</v>
      </c>
      <c r="H23" s="9"/>
      <c r="I23" s="9"/>
      <c r="J23" s="1">
        <f t="shared" si="0"/>
        <v>0</v>
      </c>
      <c r="K23" s="17"/>
      <c r="L23" s="1">
        <f>TRUNC(J23*(K23+1),2)</f>
        <v>0</v>
      </c>
      <c r="M23" s="1">
        <f t="shared" si="2"/>
        <v>0</v>
      </c>
    </row>
    <row r="24" spans="1:13" ht="27" customHeight="1" thickBot="1">
      <c r="A24" s="35" t="s">
        <v>42</v>
      </c>
      <c r="B24" s="45" t="s">
        <v>43</v>
      </c>
      <c r="C24" s="45"/>
      <c r="D24" s="45"/>
      <c r="E24" s="45" t="s">
        <v>19</v>
      </c>
      <c r="F24" s="45"/>
      <c r="G24" s="1">
        <v>279.39999999999998</v>
      </c>
      <c r="H24" s="9"/>
      <c r="I24" s="9"/>
      <c r="J24" s="1">
        <f t="shared" si="0"/>
        <v>0</v>
      </c>
      <c r="K24" s="17"/>
      <c r="L24" s="1">
        <f t="shared" ref="L24:L87" si="3">TRUNC(J24*(K24+1),2)</f>
        <v>0</v>
      </c>
      <c r="M24" s="1">
        <f t="shared" si="2"/>
        <v>0</v>
      </c>
    </row>
    <row r="25" spans="1:13" ht="27" customHeight="1" thickBot="1">
      <c r="A25" s="35" t="s">
        <v>44</v>
      </c>
      <c r="B25" s="45" t="s">
        <v>45</v>
      </c>
      <c r="C25" s="45"/>
      <c r="D25" s="45"/>
      <c r="E25" s="45" t="s">
        <v>35</v>
      </c>
      <c r="F25" s="45"/>
      <c r="G25" s="1">
        <v>19.5</v>
      </c>
      <c r="H25" s="9"/>
      <c r="I25" s="9"/>
      <c r="J25" s="1">
        <f t="shared" si="0"/>
        <v>0</v>
      </c>
      <c r="K25" s="17"/>
      <c r="L25" s="1">
        <f t="shared" si="3"/>
        <v>0</v>
      </c>
      <c r="M25" s="1">
        <f t="shared" si="2"/>
        <v>0</v>
      </c>
    </row>
    <row r="26" spans="1:13" ht="36.950000000000003" customHeight="1" thickBot="1">
      <c r="A26" s="35" t="s">
        <v>46</v>
      </c>
      <c r="B26" s="45" t="s">
        <v>47</v>
      </c>
      <c r="C26" s="45"/>
      <c r="D26" s="45"/>
      <c r="E26" s="45" t="s">
        <v>19</v>
      </c>
      <c r="F26" s="45"/>
      <c r="G26" s="1">
        <v>140.80000000000001</v>
      </c>
      <c r="H26" s="9"/>
      <c r="I26" s="9"/>
      <c r="J26" s="1">
        <f t="shared" si="0"/>
        <v>0</v>
      </c>
      <c r="K26" s="17"/>
      <c r="L26" s="1">
        <f t="shared" si="3"/>
        <v>0</v>
      </c>
      <c r="M26" s="1">
        <f t="shared" si="2"/>
        <v>0</v>
      </c>
    </row>
    <row r="27" spans="1:13" ht="27" customHeight="1" thickBot="1">
      <c r="A27" s="35" t="s">
        <v>48</v>
      </c>
      <c r="B27" s="45" t="s">
        <v>49</v>
      </c>
      <c r="C27" s="45"/>
      <c r="D27" s="45"/>
      <c r="E27" s="45" t="s">
        <v>16</v>
      </c>
      <c r="F27" s="45"/>
      <c r="G27" s="1">
        <v>80</v>
      </c>
      <c r="H27" s="9"/>
      <c r="I27" s="9"/>
      <c r="J27" s="1">
        <f t="shared" si="0"/>
        <v>0</v>
      </c>
      <c r="K27" s="17"/>
      <c r="L27" s="1">
        <f t="shared" si="3"/>
        <v>0</v>
      </c>
      <c r="M27" s="1">
        <f t="shared" si="2"/>
        <v>0</v>
      </c>
    </row>
    <row r="28" spans="1:13" ht="27" customHeight="1" thickBot="1">
      <c r="A28" s="35" t="s">
        <v>50</v>
      </c>
      <c r="B28" s="45" t="s">
        <v>51</v>
      </c>
      <c r="C28" s="45"/>
      <c r="D28" s="45"/>
      <c r="E28" s="45" t="s">
        <v>35</v>
      </c>
      <c r="F28" s="45"/>
      <c r="G28" s="1">
        <v>420.43</v>
      </c>
      <c r="H28" s="9"/>
      <c r="I28" s="9"/>
      <c r="J28" s="1">
        <f t="shared" si="0"/>
        <v>0</v>
      </c>
      <c r="K28" s="17"/>
      <c r="L28" s="1">
        <f t="shared" si="3"/>
        <v>0</v>
      </c>
      <c r="M28" s="1">
        <f t="shared" si="2"/>
        <v>0</v>
      </c>
    </row>
    <row r="29" spans="1:13" ht="27" customHeight="1" thickBot="1">
      <c r="A29" s="35" t="s">
        <v>52</v>
      </c>
      <c r="B29" s="45" t="s">
        <v>53</v>
      </c>
      <c r="C29" s="45"/>
      <c r="D29" s="45"/>
      <c r="E29" s="45" t="s">
        <v>54</v>
      </c>
      <c r="F29" s="45"/>
      <c r="G29" s="1">
        <v>5704.3</v>
      </c>
      <c r="H29" s="9"/>
      <c r="I29" s="9"/>
      <c r="J29" s="1">
        <f t="shared" si="0"/>
        <v>0</v>
      </c>
      <c r="K29" s="17"/>
      <c r="L29" s="1">
        <f t="shared" si="3"/>
        <v>0</v>
      </c>
      <c r="M29" s="1">
        <f t="shared" si="2"/>
        <v>0</v>
      </c>
    </row>
    <row r="30" spans="1:13" ht="27" customHeight="1" thickBot="1">
      <c r="A30" s="35" t="s">
        <v>55</v>
      </c>
      <c r="B30" s="45" t="s">
        <v>34</v>
      </c>
      <c r="C30" s="45"/>
      <c r="D30" s="45"/>
      <c r="E30" s="45" t="s">
        <v>35</v>
      </c>
      <c r="F30" s="45"/>
      <c r="G30" s="1">
        <v>420.03</v>
      </c>
      <c r="H30" s="9"/>
      <c r="I30" s="9"/>
      <c r="J30" s="1">
        <f t="shared" si="0"/>
        <v>0</v>
      </c>
      <c r="K30" s="17"/>
      <c r="L30" s="1">
        <f t="shared" si="3"/>
        <v>0</v>
      </c>
      <c r="M30" s="1">
        <f t="shared" si="2"/>
        <v>0</v>
      </c>
    </row>
    <row r="31" spans="1:13" ht="27" customHeight="1" thickBot="1">
      <c r="A31" s="35" t="s">
        <v>56</v>
      </c>
      <c r="B31" s="45" t="s">
        <v>57</v>
      </c>
      <c r="C31" s="45"/>
      <c r="D31" s="45"/>
      <c r="E31" s="45" t="s">
        <v>16</v>
      </c>
      <c r="F31" s="45"/>
      <c r="G31" s="1">
        <v>250</v>
      </c>
      <c r="H31" s="9"/>
      <c r="I31" s="9"/>
      <c r="J31" s="1">
        <f t="shared" si="0"/>
        <v>0</v>
      </c>
      <c r="K31" s="17"/>
      <c r="L31" s="1">
        <f t="shared" si="3"/>
        <v>0</v>
      </c>
      <c r="M31" s="1">
        <f t="shared" si="2"/>
        <v>0</v>
      </c>
    </row>
    <row r="32" spans="1:13" ht="36.950000000000003" customHeight="1" thickBot="1">
      <c r="A32" s="35" t="s">
        <v>58</v>
      </c>
      <c r="B32" s="45" t="s">
        <v>59</v>
      </c>
      <c r="C32" s="45"/>
      <c r="D32" s="45"/>
      <c r="E32" s="45" t="s">
        <v>19</v>
      </c>
      <c r="F32" s="45"/>
      <c r="G32" s="1">
        <v>106.57</v>
      </c>
      <c r="H32" s="9"/>
      <c r="I32" s="9"/>
      <c r="J32" s="1">
        <f t="shared" si="0"/>
        <v>0</v>
      </c>
      <c r="K32" s="17"/>
      <c r="L32" s="1">
        <f t="shared" si="3"/>
        <v>0</v>
      </c>
      <c r="M32" s="1">
        <f t="shared" si="2"/>
        <v>0</v>
      </c>
    </row>
    <row r="33" spans="1:13" ht="24.95" customHeight="1" thickBot="1">
      <c r="A33" s="34" t="s">
        <v>60</v>
      </c>
      <c r="B33" s="50" t="s">
        <v>61</v>
      </c>
      <c r="C33" s="51"/>
      <c r="D33" s="51"/>
      <c r="E33" s="3"/>
      <c r="F33" s="3"/>
      <c r="G33" s="3"/>
      <c r="H33" s="10"/>
      <c r="I33" s="10"/>
      <c r="J33" s="24"/>
      <c r="K33" s="16"/>
      <c r="L33" s="24"/>
      <c r="M33" s="24">
        <f>SUM(M34+M62)</f>
        <v>0</v>
      </c>
    </row>
    <row r="34" spans="1:13" ht="24.95" customHeight="1" thickBot="1">
      <c r="A34" s="36" t="s">
        <v>62</v>
      </c>
      <c r="B34" s="52" t="s">
        <v>63</v>
      </c>
      <c r="C34" s="53"/>
      <c r="D34" s="53"/>
      <c r="E34" s="2"/>
      <c r="F34" s="2"/>
      <c r="G34" s="2"/>
      <c r="H34" s="12"/>
      <c r="I34" s="12"/>
      <c r="J34" s="25"/>
      <c r="K34" s="18"/>
      <c r="L34" s="25"/>
      <c r="M34" s="25">
        <f>SUM(M35+M46+M53)</f>
        <v>0</v>
      </c>
    </row>
    <row r="35" spans="1:13" ht="24.95" customHeight="1" thickBot="1">
      <c r="A35" s="37" t="s">
        <v>64</v>
      </c>
      <c r="B35" s="48" t="s">
        <v>65</v>
      </c>
      <c r="C35" s="49"/>
      <c r="D35" s="49"/>
      <c r="E35" s="4"/>
      <c r="F35" s="4"/>
      <c r="G35" s="4"/>
      <c r="H35" s="11"/>
      <c r="I35" s="11"/>
      <c r="J35" s="26"/>
      <c r="K35" s="19"/>
      <c r="L35" s="26"/>
      <c r="M35" s="26">
        <f>SUM(M36:M45)</f>
        <v>0</v>
      </c>
    </row>
    <row r="36" spans="1:13" ht="27" customHeight="1" thickBot="1">
      <c r="A36" s="35" t="s">
        <v>66</v>
      </c>
      <c r="B36" s="45" t="s">
        <v>67</v>
      </c>
      <c r="C36" s="45"/>
      <c r="D36" s="45"/>
      <c r="E36" s="45" t="s">
        <v>35</v>
      </c>
      <c r="F36" s="45"/>
      <c r="G36" s="1">
        <v>7.9</v>
      </c>
      <c r="H36" s="9"/>
      <c r="I36" s="9"/>
      <c r="J36" s="1">
        <f t="shared" si="0"/>
        <v>0</v>
      </c>
      <c r="K36" s="17"/>
      <c r="L36" s="1">
        <f t="shared" si="3"/>
        <v>0</v>
      </c>
      <c r="M36" s="1">
        <f t="shared" si="2"/>
        <v>0</v>
      </c>
    </row>
    <row r="37" spans="1:13" ht="27" customHeight="1" thickBot="1">
      <c r="A37" s="35" t="s">
        <v>68</v>
      </c>
      <c r="B37" s="45" t="s">
        <v>69</v>
      </c>
      <c r="C37" s="45"/>
      <c r="D37" s="45"/>
      <c r="E37" s="45" t="s">
        <v>19</v>
      </c>
      <c r="F37" s="45"/>
      <c r="G37" s="1">
        <v>27.6</v>
      </c>
      <c r="H37" s="9"/>
      <c r="I37" s="9"/>
      <c r="J37" s="1">
        <f t="shared" si="0"/>
        <v>0</v>
      </c>
      <c r="K37" s="17"/>
      <c r="L37" s="1">
        <f t="shared" si="3"/>
        <v>0</v>
      </c>
      <c r="M37" s="1">
        <f t="shared" si="2"/>
        <v>0</v>
      </c>
    </row>
    <row r="38" spans="1:13" ht="27" customHeight="1" thickBot="1">
      <c r="A38" s="35" t="s">
        <v>70</v>
      </c>
      <c r="B38" s="45" t="s">
        <v>71</v>
      </c>
      <c r="C38" s="45"/>
      <c r="D38" s="45"/>
      <c r="E38" s="45" t="s">
        <v>35</v>
      </c>
      <c r="F38" s="45"/>
      <c r="G38" s="1">
        <v>15.8</v>
      </c>
      <c r="H38" s="9"/>
      <c r="I38" s="9"/>
      <c r="J38" s="1">
        <f t="shared" si="0"/>
        <v>0</v>
      </c>
      <c r="K38" s="17"/>
      <c r="L38" s="1">
        <f t="shared" si="3"/>
        <v>0</v>
      </c>
      <c r="M38" s="1">
        <f t="shared" si="2"/>
        <v>0</v>
      </c>
    </row>
    <row r="39" spans="1:13" ht="27" customHeight="1" thickBot="1">
      <c r="A39" s="35" t="s">
        <v>72</v>
      </c>
      <c r="B39" s="45" t="s">
        <v>73</v>
      </c>
      <c r="C39" s="45"/>
      <c r="D39" s="45"/>
      <c r="E39" s="45" t="s">
        <v>74</v>
      </c>
      <c r="F39" s="45"/>
      <c r="G39" s="1">
        <v>82.5</v>
      </c>
      <c r="H39" s="9"/>
      <c r="I39" s="9"/>
      <c r="J39" s="1">
        <f t="shared" si="0"/>
        <v>0</v>
      </c>
      <c r="K39" s="17"/>
      <c r="L39" s="1">
        <f t="shared" si="3"/>
        <v>0</v>
      </c>
      <c r="M39" s="1">
        <f t="shared" si="2"/>
        <v>0</v>
      </c>
    </row>
    <row r="40" spans="1:13" ht="27" customHeight="1" thickBot="1">
      <c r="A40" s="35" t="s">
        <v>75</v>
      </c>
      <c r="B40" s="45" t="s">
        <v>76</v>
      </c>
      <c r="C40" s="45"/>
      <c r="D40" s="45"/>
      <c r="E40" s="45" t="s">
        <v>74</v>
      </c>
      <c r="F40" s="45"/>
      <c r="G40" s="1">
        <v>21.3</v>
      </c>
      <c r="H40" s="9"/>
      <c r="I40" s="9"/>
      <c r="J40" s="1">
        <f t="shared" si="0"/>
        <v>0</v>
      </c>
      <c r="K40" s="17"/>
      <c r="L40" s="1">
        <f t="shared" si="3"/>
        <v>0</v>
      </c>
      <c r="M40" s="1">
        <f t="shared" si="2"/>
        <v>0</v>
      </c>
    </row>
    <row r="41" spans="1:13" ht="27" customHeight="1" thickBot="1">
      <c r="A41" s="35" t="s">
        <v>77</v>
      </c>
      <c r="B41" s="45" t="s">
        <v>78</v>
      </c>
      <c r="C41" s="45"/>
      <c r="D41" s="45"/>
      <c r="E41" s="45" t="s">
        <v>74</v>
      </c>
      <c r="F41" s="45"/>
      <c r="G41" s="1">
        <v>142.4</v>
      </c>
      <c r="H41" s="9"/>
      <c r="I41" s="9"/>
      <c r="J41" s="1">
        <f t="shared" si="0"/>
        <v>0</v>
      </c>
      <c r="K41" s="17"/>
      <c r="L41" s="1">
        <f t="shared" si="3"/>
        <v>0</v>
      </c>
      <c r="M41" s="1">
        <f t="shared" si="2"/>
        <v>0</v>
      </c>
    </row>
    <row r="42" spans="1:13" ht="27" customHeight="1" thickBot="1">
      <c r="A42" s="35" t="s">
        <v>79</v>
      </c>
      <c r="B42" s="45" t="s">
        <v>80</v>
      </c>
      <c r="C42" s="45"/>
      <c r="D42" s="45"/>
      <c r="E42" s="45" t="s">
        <v>35</v>
      </c>
      <c r="F42" s="45"/>
      <c r="G42" s="1">
        <v>7.9</v>
      </c>
      <c r="H42" s="9"/>
      <c r="I42" s="9"/>
      <c r="J42" s="1">
        <f t="shared" si="0"/>
        <v>0</v>
      </c>
      <c r="K42" s="17"/>
      <c r="L42" s="1">
        <f t="shared" si="3"/>
        <v>0</v>
      </c>
      <c r="M42" s="1">
        <f t="shared" si="2"/>
        <v>0</v>
      </c>
    </row>
    <row r="43" spans="1:13" ht="27" customHeight="1" thickBot="1">
      <c r="A43" s="35" t="s">
        <v>81</v>
      </c>
      <c r="B43" s="45" t="s">
        <v>82</v>
      </c>
      <c r="C43" s="45"/>
      <c r="D43" s="45"/>
      <c r="E43" s="45" t="s">
        <v>35</v>
      </c>
      <c r="F43" s="45"/>
      <c r="G43" s="1">
        <v>1.1499999999999999</v>
      </c>
      <c r="H43" s="9"/>
      <c r="I43" s="9"/>
      <c r="J43" s="1">
        <f t="shared" si="0"/>
        <v>0</v>
      </c>
      <c r="K43" s="17"/>
      <c r="L43" s="1">
        <f t="shared" si="3"/>
        <v>0</v>
      </c>
      <c r="M43" s="1">
        <f t="shared" si="2"/>
        <v>0</v>
      </c>
    </row>
    <row r="44" spans="1:13" ht="27" customHeight="1" thickBot="1">
      <c r="A44" s="35" t="s">
        <v>83</v>
      </c>
      <c r="B44" s="45" t="s">
        <v>84</v>
      </c>
      <c r="C44" s="45"/>
      <c r="D44" s="45"/>
      <c r="E44" s="45" t="s">
        <v>35</v>
      </c>
      <c r="F44" s="45"/>
      <c r="G44" s="1">
        <v>1.1499999999999999</v>
      </c>
      <c r="H44" s="9"/>
      <c r="I44" s="9"/>
      <c r="J44" s="1">
        <f t="shared" si="0"/>
        <v>0</v>
      </c>
      <c r="K44" s="17"/>
      <c r="L44" s="1">
        <f t="shared" si="3"/>
        <v>0</v>
      </c>
      <c r="M44" s="1">
        <f t="shared" si="2"/>
        <v>0</v>
      </c>
    </row>
    <row r="45" spans="1:13" ht="27" customHeight="1" thickBot="1">
      <c r="A45" s="35" t="s">
        <v>85</v>
      </c>
      <c r="B45" s="45" t="s">
        <v>86</v>
      </c>
      <c r="C45" s="45"/>
      <c r="D45" s="45"/>
      <c r="E45" s="45" t="s">
        <v>19</v>
      </c>
      <c r="F45" s="45"/>
      <c r="G45" s="1">
        <v>64</v>
      </c>
      <c r="H45" s="9"/>
      <c r="I45" s="9"/>
      <c r="J45" s="1">
        <f t="shared" si="0"/>
        <v>0</v>
      </c>
      <c r="K45" s="17"/>
      <c r="L45" s="1">
        <f t="shared" si="3"/>
        <v>0</v>
      </c>
      <c r="M45" s="1">
        <f t="shared" si="2"/>
        <v>0</v>
      </c>
    </row>
    <row r="46" spans="1:13" ht="24.95" customHeight="1" thickBot="1">
      <c r="A46" s="37" t="s">
        <v>87</v>
      </c>
      <c r="B46" s="48" t="s">
        <v>88</v>
      </c>
      <c r="C46" s="49"/>
      <c r="D46" s="49"/>
      <c r="E46" s="4"/>
      <c r="F46" s="4"/>
      <c r="G46" s="4"/>
      <c r="H46" s="11"/>
      <c r="I46" s="11"/>
      <c r="J46" s="26"/>
      <c r="K46" s="19"/>
      <c r="L46" s="26"/>
      <c r="M46" s="26">
        <f>SUM(M47:M52)</f>
        <v>0</v>
      </c>
    </row>
    <row r="47" spans="1:13" ht="36.950000000000003" customHeight="1" thickBot="1">
      <c r="A47" s="35" t="s">
        <v>89</v>
      </c>
      <c r="B47" s="45" t="s">
        <v>90</v>
      </c>
      <c r="C47" s="45"/>
      <c r="D47" s="45"/>
      <c r="E47" s="45" t="s">
        <v>19</v>
      </c>
      <c r="F47" s="45"/>
      <c r="G47" s="1">
        <v>79.8</v>
      </c>
      <c r="H47" s="9"/>
      <c r="I47" s="9"/>
      <c r="J47" s="1">
        <f t="shared" si="0"/>
        <v>0</v>
      </c>
      <c r="K47" s="17"/>
      <c r="L47" s="1">
        <f t="shared" si="3"/>
        <v>0</v>
      </c>
      <c r="M47" s="1">
        <f t="shared" si="2"/>
        <v>0</v>
      </c>
    </row>
    <row r="48" spans="1:13" ht="27" customHeight="1" thickBot="1">
      <c r="A48" s="35" t="s">
        <v>91</v>
      </c>
      <c r="B48" s="45" t="s">
        <v>92</v>
      </c>
      <c r="C48" s="45"/>
      <c r="D48" s="45"/>
      <c r="E48" s="45" t="s">
        <v>35</v>
      </c>
      <c r="F48" s="45"/>
      <c r="G48" s="1">
        <v>3.9</v>
      </c>
      <c r="H48" s="9"/>
      <c r="I48" s="9"/>
      <c r="J48" s="1">
        <f t="shared" si="0"/>
        <v>0</v>
      </c>
      <c r="K48" s="17"/>
      <c r="L48" s="1">
        <f t="shared" si="3"/>
        <v>0</v>
      </c>
      <c r="M48" s="1">
        <f t="shared" si="2"/>
        <v>0</v>
      </c>
    </row>
    <row r="49" spans="1:13" ht="27" customHeight="1" thickBot="1">
      <c r="A49" s="35" t="s">
        <v>93</v>
      </c>
      <c r="B49" s="45" t="s">
        <v>94</v>
      </c>
      <c r="C49" s="45"/>
      <c r="D49" s="45"/>
      <c r="E49" s="45" t="s">
        <v>74</v>
      </c>
      <c r="F49" s="45"/>
      <c r="G49" s="1">
        <v>93.3</v>
      </c>
      <c r="H49" s="9"/>
      <c r="I49" s="9"/>
      <c r="J49" s="1">
        <f t="shared" si="0"/>
        <v>0</v>
      </c>
      <c r="K49" s="17"/>
      <c r="L49" s="1">
        <f t="shared" si="3"/>
        <v>0</v>
      </c>
      <c r="M49" s="1">
        <f t="shared" si="2"/>
        <v>0</v>
      </c>
    </row>
    <row r="50" spans="1:13" ht="27" customHeight="1" thickBot="1">
      <c r="A50" s="35" t="s">
        <v>95</v>
      </c>
      <c r="B50" s="45" t="s">
        <v>96</v>
      </c>
      <c r="C50" s="45"/>
      <c r="D50" s="45"/>
      <c r="E50" s="45" t="s">
        <v>74</v>
      </c>
      <c r="F50" s="45"/>
      <c r="G50" s="1">
        <v>282.2</v>
      </c>
      <c r="H50" s="9"/>
      <c r="I50" s="9"/>
      <c r="J50" s="1">
        <f t="shared" si="0"/>
        <v>0</v>
      </c>
      <c r="K50" s="17"/>
      <c r="L50" s="1">
        <f t="shared" si="3"/>
        <v>0</v>
      </c>
      <c r="M50" s="1">
        <f t="shared" si="2"/>
        <v>0</v>
      </c>
    </row>
    <row r="51" spans="1:13" ht="27" customHeight="1" thickBot="1">
      <c r="A51" s="35" t="s">
        <v>97</v>
      </c>
      <c r="B51" s="45" t="s">
        <v>98</v>
      </c>
      <c r="C51" s="45"/>
      <c r="D51" s="45"/>
      <c r="E51" s="45" t="s">
        <v>74</v>
      </c>
      <c r="F51" s="45"/>
      <c r="G51" s="1">
        <v>91.4</v>
      </c>
      <c r="H51" s="9"/>
      <c r="I51" s="9"/>
      <c r="J51" s="1">
        <f t="shared" si="0"/>
        <v>0</v>
      </c>
      <c r="K51" s="17"/>
      <c r="L51" s="1">
        <f t="shared" si="3"/>
        <v>0</v>
      </c>
      <c r="M51" s="1">
        <f t="shared" si="2"/>
        <v>0</v>
      </c>
    </row>
    <row r="52" spans="1:13" ht="27" customHeight="1" thickBot="1">
      <c r="A52" s="35" t="s">
        <v>99</v>
      </c>
      <c r="B52" s="45" t="s">
        <v>100</v>
      </c>
      <c r="C52" s="45"/>
      <c r="D52" s="45"/>
      <c r="E52" s="45" t="s">
        <v>19</v>
      </c>
      <c r="F52" s="45"/>
      <c r="G52" s="1">
        <v>5</v>
      </c>
      <c r="H52" s="9"/>
      <c r="I52" s="9"/>
      <c r="J52" s="1">
        <f t="shared" si="0"/>
        <v>0</v>
      </c>
      <c r="K52" s="17"/>
      <c r="L52" s="1">
        <f t="shared" si="3"/>
        <v>0</v>
      </c>
      <c r="M52" s="1">
        <f t="shared" si="2"/>
        <v>0</v>
      </c>
    </row>
    <row r="53" spans="1:13" ht="24.95" customHeight="1" thickBot="1">
      <c r="A53" s="37" t="s">
        <v>101</v>
      </c>
      <c r="B53" s="48" t="s">
        <v>102</v>
      </c>
      <c r="C53" s="49"/>
      <c r="D53" s="49"/>
      <c r="E53" s="4"/>
      <c r="F53" s="4"/>
      <c r="G53" s="4"/>
      <c r="H53" s="11"/>
      <c r="I53" s="11"/>
      <c r="J53" s="26"/>
      <c r="K53" s="19"/>
      <c r="L53" s="26"/>
      <c r="M53" s="26">
        <f>SUM(M54:M61)</f>
        <v>0</v>
      </c>
    </row>
    <row r="54" spans="1:13" ht="27" customHeight="1" thickBot="1">
      <c r="A54" s="35" t="s">
        <v>103</v>
      </c>
      <c r="B54" s="45" t="s">
        <v>104</v>
      </c>
      <c r="C54" s="45"/>
      <c r="D54" s="45"/>
      <c r="E54" s="45" t="s">
        <v>19</v>
      </c>
      <c r="F54" s="45"/>
      <c r="G54" s="1">
        <v>144.80000000000001</v>
      </c>
      <c r="H54" s="9"/>
      <c r="I54" s="9"/>
      <c r="J54" s="1">
        <f t="shared" si="0"/>
        <v>0</v>
      </c>
      <c r="K54" s="17"/>
      <c r="L54" s="1">
        <f t="shared" si="3"/>
        <v>0</v>
      </c>
      <c r="M54" s="1">
        <f t="shared" si="2"/>
        <v>0</v>
      </c>
    </row>
    <row r="55" spans="1:13" ht="27" customHeight="1" thickBot="1">
      <c r="A55" s="35" t="s">
        <v>105</v>
      </c>
      <c r="B55" s="45" t="s">
        <v>94</v>
      </c>
      <c r="C55" s="45"/>
      <c r="D55" s="45"/>
      <c r="E55" s="45" t="s">
        <v>74</v>
      </c>
      <c r="F55" s="45"/>
      <c r="G55" s="1">
        <v>155.6</v>
      </c>
      <c r="H55" s="9"/>
      <c r="I55" s="9"/>
      <c r="J55" s="1">
        <f t="shared" si="0"/>
        <v>0</v>
      </c>
      <c r="K55" s="17"/>
      <c r="L55" s="1">
        <f t="shared" si="3"/>
        <v>0</v>
      </c>
      <c r="M55" s="1">
        <f t="shared" si="2"/>
        <v>0</v>
      </c>
    </row>
    <row r="56" spans="1:13" ht="27" customHeight="1" thickBot="1">
      <c r="A56" s="35" t="s">
        <v>106</v>
      </c>
      <c r="B56" s="45" t="s">
        <v>107</v>
      </c>
      <c r="C56" s="45"/>
      <c r="D56" s="45"/>
      <c r="E56" s="45" t="s">
        <v>74</v>
      </c>
      <c r="F56" s="45"/>
      <c r="G56" s="1">
        <v>86.6</v>
      </c>
      <c r="H56" s="9"/>
      <c r="I56" s="9"/>
      <c r="J56" s="1">
        <f t="shared" si="0"/>
        <v>0</v>
      </c>
      <c r="K56" s="17"/>
      <c r="L56" s="1">
        <f t="shared" si="3"/>
        <v>0</v>
      </c>
      <c r="M56" s="1">
        <f t="shared" si="2"/>
        <v>0</v>
      </c>
    </row>
    <row r="57" spans="1:13" ht="27" customHeight="1" thickBot="1">
      <c r="A57" s="35" t="s">
        <v>108</v>
      </c>
      <c r="B57" s="45" t="s">
        <v>96</v>
      </c>
      <c r="C57" s="45"/>
      <c r="D57" s="45"/>
      <c r="E57" s="45" t="s">
        <v>74</v>
      </c>
      <c r="F57" s="45"/>
      <c r="G57" s="1">
        <v>189.7</v>
      </c>
      <c r="H57" s="9"/>
      <c r="I57" s="9"/>
      <c r="J57" s="1">
        <f t="shared" si="0"/>
        <v>0</v>
      </c>
      <c r="K57" s="17"/>
      <c r="L57" s="1">
        <f t="shared" si="3"/>
        <v>0</v>
      </c>
      <c r="M57" s="1">
        <f t="shared" si="2"/>
        <v>0</v>
      </c>
    </row>
    <row r="58" spans="1:13" ht="27" customHeight="1" thickBot="1">
      <c r="A58" s="35" t="s">
        <v>109</v>
      </c>
      <c r="B58" s="45" t="s">
        <v>98</v>
      </c>
      <c r="C58" s="45"/>
      <c r="D58" s="45"/>
      <c r="E58" s="45" t="s">
        <v>74</v>
      </c>
      <c r="F58" s="45"/>
      <c r="G58" s="1">
        <v>249.7</v>
      </c>
      <c r="H58" s="9"/>
      <c r="I58" s="9"/>
      <c r="J58" s="1">
        <f t="shared" si="0"/>
        <v>0</v>
      </c>
      <c r="K58" s="17"/>
      <c r="L58" s="1">
        <f t="shared" si="3"/>
        <v>0</v>
      </c>
      <c r="M58" s="1">
        <f t="shared" si="2"/>
        <v>0</v>
      </c>
    </row>
    <row r="59" spans="1:13" ht="36.950000000000003" customHeight="1" thickBot="1">
      <c r="A59" s="35" t="s">
        <v>110</v>
      </c>
      <c r="B59" s="45" t="s">
        <v>111</v>
      </c>
      <c r="C59" s="45"/>
      <c r="D59" s="45"/>
      <c r="E59" s="45" t="s">
        <v>35</v>
      </c>
      <c r="F59" s="45"/>
      <c r="G59" s="1">
        <v>9.4</v>
      </c>
      <c r="H59" s="9"/>
      <c r="I59" s="9"/>
      <c r="J59" s="1">
        <f t="shared" si="0"/>
        <v>0</v>
      </c>
      <c r="K59" s="17"/>
      <c r="L59" s="1">
        <f t="shared" si="3"/>
        <v>0</v>
      </c>
      <c r="M59" s="1">
        <f t="shared" si="2"/>
        <v>0</v>
      </c>
    </row>
    <row r="60" spans="1:13" ht="27" customHeight="1" thickBot="1">
      <c r="A60" s="35" t="s">
        <v>112</v>
      </c>
      <c r="B60" s="45" t="s">
        <v>113</v>
      </c>
      <c r="C60" s="45"/>
      <c r="D60" s="45"/>
      <c r="E60" s="45" t="s">
        <v>114</v>
      </c>
      <c r="F60" s="45"/>
      <c r="G60" s="1">
        <v>16</v>
      </c>
      <c r="H60" s="9"/>
      <c r="I60" s="9"/>
      <c r="J60" s="1">
        <f t="shared" si="0"/>
        <v>0</v>
      </c>
      <c r="K60" s="17"/>
      <c r="L60" s="1">
        <f t="shared" si="3"/>
        <v>0</v>
      </c>
      <c r="M60" s="1">
        <f t="shared" si="2"/>
        <v>0</v>
      </c>
    </row>
    <row r="61" spans="1:13" ht="27" customHeight="1" thickBot="1">
      <c r="A61" s="35" t="s">
        <v>115</v>
      </c>
      <c r="B61" s="45" t="s">
        <v>116</v>
      </c>
      <c r="C61" s="45"/>
      <c r="D61" s="45"/>
      <c r="E61" s="45" t="s">
        <v>19</v>
      </c>
      <c r="F61" s="45"/>
      <c r="G61" s="1">
        <v>0.2</v>
      </c>
      <c r="H61" s="9"/>
      <c r="I61" s="9"/>
      <c r="J61" s="1">
        <f t="shared" si="0"/>
        <v>0</v>
      </c>
      <c r="K61" s="17"/>
      <c r="L61" s="1">
        <f t="shared" si="3"/>
        <v>0</v>
      </c>
      <c r="M61" s="1">
        <f t="shared" si="2"/>
        <v>0</v>
      </c>
    </row>
    <row r="62" spans="1:13" ht="24.95" customHeight="1" thickBot="1">
      <c r="A62" s="36" t="s">
        <v>117</v>
      </c>
      <c r="B62" s="52" t="s">
        <v>118</v>
      </c>
      <c r="C62" s="53"/>
      <c r="D62" s="53"/>
      <c r="E62" s="2"/>
      <c r="F62" s="2"/>
      <c r="G62" s="2"/>
      <c r="H62" s="12"/>
      <c r="I62" s="12"/>
      <c r="J62" s="25"/>
      <c r="K62" s="18"/>
      <c r="L62" s="25"/>
      <c r="M62" s="25">
        <f>SUM(M63+M72+M77+M83)</f>
        <v>0</v>
      </c>
    </row>
    <row r="63" spans="1:13" ht="24.95" customHeight="1" thickBot="1">
      <c r="A63" s="37" t="s">
        <v>119</v>
      </c>
      <c r="B63" s="48" t="s">
        <v>65</v>
      </c>
      <c r="C63" s="49"/>
      <c r="D63" s="49"/>
      <c r="E63" s="4"/>
      <c r="F63" s="4"/>
      <c r="G63" s="4"/>
      <c r="H63" s="11"/>
      <c r="I63" s="11"/>
      <c r="J63" s="26"/>
      <c r="K63" s="19"/>
      <c r="L63" s="26"/>
      <c r="M63" s="26">
        <f>SUM(M64:M71)</f>
        <v>0</v>
      </c>
    </row>
    <row r="64" spans="1:13" ht="27" customHeight="1" thickBot="1">
      <c r="A64" s="35" t="s">
        <v>120</v>
      </c>
      <c r="B64" s="45" t="s">
        <v>67</v>
      </c>
      <c r="C64" s="45"/>
      <c r="D64" s="45"/>
      <c r="E64" s="45" t="s">
        <v>35</v>
      </c>
      <c r="F64" s="45"/>
      <c r="G64" s="1">
        <v>0.6</v>
      </c>
      <c r="H64" s="9"/>
      <c r="I64" s="9"/>
      <c r="J64" s="1">
        <f t="shared" si="0"/>
        <v>0</v>
      </c>
      <c r="K64" s="17"/>
      <c r="L64" s="1">
        <f t="shared" si="3"/>
        <v>0</v>
      </c>
      <c r="M64" s="1">
        <f t="shared" si="2"/>
        <v>0</v>
      </c>
    </row>
    <row r="65" spans="1:13" ht="27" customHeight="1" thickBot="1">
      <c r="A65" s="35" t="s">
        <v>121</v>
      </c>
      <c r="B65" s="45" t="s">
        <v>69</v>
      </c>
      <c r="C65" s="45"/>
      <c r="D65" s="45"/>
      <c r="E65" s="45" t="s">
        <v>19</v>
      </c>
      <c r="F65" s="45"/>
      <c r="G65" s="1">
        <v>3.7</v>
      </c>
      <c r="H65" s="9"/>
      <c r="I65" s="9"/>
      <c r="J65" s="1">
        <f t="shared" si="0"/>
        <v>0</v>
      </c>
      <c r="K65" s="17"/>
      <c r="L65" s="1">
        <f t="shared" si="3"/>
        <v>0</v>
      </c>
      <c r="M65" s="1">
        <f t="shared" si="2"/>
        <v>0</v>
      </c>
    </row>
    <row r="66" spans="1:13" ht="27" customHeight="1" thickBot="1">
      <c r="A66" s="35" t="s">
        <v>122</v>
      </c>
      <c r="B66" s="45" t="s">
        <v>86</v>
      </c>
      <c r="C66" s="45"/>
      <c r="D66" s="45"/>
      <c r="E66" s="45" t="s">
        <v>19</v>
      </c>
      <c r="F66" s="45"/>
      <c r="G66" s="1">
        <v>10.66</v>
      </c>
      <c r="H66" s="9"/>
      <c r="I66" s="9"/>
      <c r="J66" s="1">
        <f t="shared" si="0"/>
        <v>0</v>
      </c>
      <c r="K66" s="17"/>
      <c r="L66" s="1">
        <f t="shared" si="3"/>
        <v>0</v>
      </c>
      <c r="M66" s="1">
        <f t="shared" si="2"/>
        <v>0</v>
      </c>
    </row>
    <row r="67" spans="1:13" ht="45.95" customHeight="1" thickBot="1">
      <c r="A67" s="35" t="s">
        <v>123</v>
      </c>
      <c r="B67" s="45" t="s">
        <v>124</v>
      </c>
      <c r="C67" s="45"/>
      <c r="D67" s="45"/>
      <c r="E67" s="45" t="s">
        <v>35</v>
      </c>
      <c r="F67" s="45"/>
      <c r="G67" s="1">
        <v>1.2</v>
      </c>
      <c r="H67" s="9"/>
      <c r="I67" s="9"/>
      <c r="J67" s="1">
        <f t="shared" si="0"/>
        <v>0</v>
      </c>
      <c r="K67" s="17"/>
      <c r="L67" s="1">
        <f t="shared" si="3"/>
        <v>0</v>
      </c>
      <c r="M67" s="1">
        <f t="shared" si="2"/>
        <v>0</v>
      </c>
    </row>
    <row r="68" spans="1:13" ht="36.950000000000003" customHeight="1" thickBot="1">
      <c r="A68" s="35" t="s">
        <v>125</v>
      </c>
      <c r="B68" s="45" t="s">
        <v>111</v>
      </c>
      <c r="C68" s="45"/>
      <c r="D68" s="45"/>
      <c r="E68" s="45" t="s">
        <v>35</v>
      </c>
      <c r="F68" s="45"/>
      <c r="G68" s="1">
        <v>0.8</v>
      </c>
      <c r="H68" s="9"/>
      <c r="I68" s="9"/>
      <c r="J68" s="1">
        <f t="shared" si="0"/>
        <v>0</v>
      </c>
      <c r="K68" s="17"/>
      <c r="L68" s="1">
        <f t="shared" si="3"/>
        <v>0</v>
      </c>
      <c r="M68" s="1">
        <f t="shared" si="2"/>
        <v>0</v>
      </c>
    </row>
    <row r="69" spans="1:13" ht="27" customHeight="1" thickBot="1">
      <c r="A69" s="35" t="s">
        <v>126</v>
      </c>
      <c r="B69" s="45" t="s">
        <v>127</v>
      </c>
      <c r="C69" s="45"/>
      <c r="D69" s="45"/>
      <c r="E69" s="45" t="s">
        <v>19</v>
      </c>
      <c r="F69" s="45"/>
      <c r="G69" s="1">
        <v>4</v>
      </c>
      <c r="H69" s="9"/>
      <c r="I69" s="9"/>
      <c r="J69" s="1">
        <f t="shared" si="0"/>
        <v>0</v>
      </c>
      <c r="K69" s="17"/>
      <c r="L69" s="1">
        <f t="shared" si="3"/>
        <v>0</v>
      </c>
      <c r="M69" s="1">
        <f t="shared" si="2"/>
        <v>0</v>
      </c>
    </row>
    <row r="70" spans="1:13" ht="27" customHeight="1" thickBot="1">
      <c r="A70" s="35" t="s">
        <v>128</v>
      </c>
      <c r="B70" s="45" t="s">
        <v>78</v>
      </c>
      <c r="C70" s="45"/>
      <c r="D70" s="45"/>
      <c r="E70" s="45" t="s">
        <v>74</v>
      </c>
      <c r="F70" s="45"/>
      <c r="G70" s="1">
        <v>36</v>
      </c>
      <c r="H70" s="9"/>
      <c r="I70" s="9"/>
      <c r="J70" s="1">
        <f t="shared" si="0"/>
        <v>0</v>
      </c>
      <c r="K70" s="17"/>
      <c r="L70" s="1">
        <f t="shared" si="3"/>
        <v>0</v>
      </c>
      <c r="M70" s="1">
        <f t="shared" si="2"/>
        <v>0</v>
      </c>
    </row>
    <row r="71" spans="1:13" ht="27" customHeight="1" thickBot="1">
      <c r="A71" s="35" t="s">
        <v>129</v>
      </c>
      <c r="B71" s="45" t="s">
        <v>82</v>
      </c>
      <c r="C71" s="45"/>
      <c r="D71" s="45"/>
      <c r="E71" s="45" t="s">
        <v>35</v>
      </c>
      <c r="F71" s="45"/>
      <c r="G71" s="1">
        <v>0.2</v>
      </c>
      <c r="H71" s="9"/>
      <c r="I71" s="9"/>
      <c r="J71" s="1">
        <f t="shared" si="0"/>
        <v>0</v>
      </c>
      <c r="K71" s="17"/>
      <c r="L71" s="1">
        <f t="shared" si="3"/>
        <v>0</v>
      </c>
      <c r="M71" s="1">
        <f t="shared" si="2"/>
        <v>0</v>
      </c>
    </row>
    <row r="72" spans="1:13" ht="24.95" customHeight="1" thickBot="1">
      <c r="A72" s="37" t="s">
        <v>130</v>
      </c>
      <c r="B72" s="48" t="s">
        <v>88</v>
      </c>
      <c r="C72" s="49"/>
      <c r="D72" s="49"/>
      <c r="E72" s="4"/>
      <c r="F72" s="4"/>
      <c r="G72" s="4"/>
      <c r="H72" s="11"/>
      <c r="I72" s="11"/>
      <c r="J72" s="26"/>
      <c r="K72" s="19"/>
      <c r="L72" s="26"/>
      <c r="M72" s="26">
        <f>SUM(M73:M76)</f>
        <v>0</v>
      </c>
    </row>
    <row r="73" spans="1:13" ht="36.950000000000003" customHeight="1" thickBot="1">
      <c r="A73" s="35" t="s">
        <v>131</v>
      </c>
      <c r="B73" s="45" t="s">
        <v>90</v>
      </c>
      <c r="C73" s="45"/>
      <c r="D73" s="45"/>
      <c r="E73" s="45" t="s">
        <v>19</v>
      </c>
      <c r="F73" s="45"/>
      <c r="G73" s="1">
        <v>12.2</v>
      </c>
      <c r="H73" s="9"/>
      <c r="I73" s="9"/>
      <c r="J73" s="1">
        <f t="shared" si="0"/>
        <v>0</v>
      </c>
      <c r="K73" s="17"/>
      <c r="L73" s="1">
        <f t="shared" si="3"/>
        <v>0</v>
      </c>
      <c r="M73" s="1">
        <f t="shared" si="2"/>
        <v>0</v>
      </c>
    </row>
    <row r="74" spans="1:13" ht="27" customHeight="1" thickBot="1">
      <c r="A74" s="35" t="s">
        <v>132</v>
      </c>
      <c r="B74" s="45" t="s">
        <v>92</v>
      </c>
      <c r="C74" s="45"/>
      <c r="D74" s="45"/>
      <c r="E74" s="45" t="s">
        <v>35</v>
      </c>
      <c r="F74" s="45"/>
      <c r="G74" s="1">
        <v>0.6</v>
      </c>
      <c r="H74" s="9"/>
      <c r="I74" s="9"/>
      <c r="J74" s="1">
        <f t="shared" si="0"/>
        <v>0</v>
      </c>
      <c r="K74" s="17"/>
      <c r="L74" s="1">
        <f t="shared" si="3"/>
        <v>0</v>
      </c>
      <c r="M74" s="1">
        <f t="shared" si="2"/>
        <v>0</v>
      </c>
    </row>
    <row r="75" spans="1:13" ht="27" customHeight="1" thickBot="1">
      <c r="A75" s="35" t="s">
        <v>133</v>
      </c>
      <c r="B75" s="45" t="s">
        <v>94</v>
      </c>
      <c r="C75" s="45"/>
      <c r="D75" s="45"/>
      <c r="E75" s="45" t="s">
        <v>74</v>
      </c>
      <c r="F75" s="45"/>
      <c r="G75" s="1">
        <v>19</v>
      </c>
      <c r="H75" s="9"/>
      <c r="I75" s="9"/>
      <c r="J75" s="1">
        <f t="shared" si="0"/>
        <v>0</v>
      </c>
      <c r="K75" s="17"/>
      <c r="L75" s="1">
        <f t="shared" si="3"/>
        <v>0</v>
      </c>
      <c r="M75" s="1">
        <f t="shared" si="2"/>
        <v>0</v>
      </c>
    </row>
    <row r="76" spans="1:13" ht="27" customHeight="1" thickBot="1">
      <c r="A76" s="35" t="s">
        <v>134</v>
      </c>
      <c r="B76" s="45" t="s">
        <v>96</v>
      </c>
      <c r="C76" s="45"/>
      <c r="D76" s="45"/>
      <c r="E76" s="45" t="s">
        <v>74</v>
      </c>
      <c r="F76" s="45"/>
      <c r="G76" s="1">
        <v>63.3</v>
      </c>
      <c r="H76" s="9"/>
      <c r="I76" s="9"/>
      <c r="J76" s="1">
        <f t="shared" si="0"/>
        <v>0</v>
      </c>
      <c r="K76" s="17"/>
      <c r="L76" s="1">
        <f t="shared" si="3"/>
        <v>0</v>
      </c>
      <c r="M76" s="1">
        <f t="shared" si="2"/>
        <v>0</v>
      </c>
    </row>
    <row r="77" spans="1:13" ht="24.95" customHeight="1" thickBot="1">
      <c r="A77" s="37" t="s">
        <v>135</v>
      </c>
      <c r="B77" s="48" t="s">
        <v>136</v>
      </c>
      <c r="C77" s="49"/>
      <c r="D77" s="49"/>
      <c r="E77" s="4"/>
      <c r="F77" s="4"/>
      <c r="G77" s="4"/>
      <c r="H77" s="11"/>
      <c r="I77" s="11"/>
      <c r="J77" s="26"/>
      <c r="K77" s="19"/>
      <c r="L77" s="26"/>
      <c r="M77" s="26">
        <f>SUM(M78:M82)</f>
        <v>0</v>
      </c>
    </row>
    <row r="78" spans="1:13" ht="27" customHeight="1" thickBot="1">
      <c r="A78" s="35" t="s">
        <v>137</v>
      </c>
      <c r="B78" s="45" t="s">
        <v>104</v>
      </c>
      <c r="C78" s="45"/>
      <c r="D78" s="45"/>
      <c r="E78" s="45" t="s">
        <v>19</v>
      </c>
      <c r="F78" s="45"/>
      <c r="G78" s="1">
        <v>23.1</v>
      </c>
      <c r="H78" s="9"/>
      <c r="I78" s="9"/>
      <c r="J78" s="1">
        <f t="shared" ref="J78:J140" si="4">SUM(H78+I78)</f>
        <v>0</v>
      </c>
      <c r="K78" s="17"/>
      <c r="L78" s="1">
        <f t="shared" si="3"/>
        <v>0</v>
      </c>
      <c r="M78" s="1">
        <f t="shared" ref="M78:M140" si="5">TRUNC(L78*G78,2)</f>
        <v>0</v>
      </c>
    </row>
    <row r="79" spans="1:13" ht="27" customHeight="1" thickBot="1">
      <c r="A79" s="35" t="s">
        <v>138</v>
      </c>
      <c r="B79" s="45" t="s">
        <v>94</v>
      </c>
      <c r="C79" s="45"/>
      <c r="D79" s="45"/>
      <c r="E79" s="45" t="s">
        <v>74</v>
      </c>
      <c r="F79" s="45"/>
      <c r="G79" s="1">
        <v>23.8</v>
      </c>
      <c r="H79" s="9"/>
      <c r="I79" s="9"/>
      <c r="J79" s="1">
        <f t="shared" si="4"/>
        <v>0</v>
      </c>
      <c r="K79" s="17"/>
      <c r="L79" s="1">
        <f t="shared" si="3"/>
        <v>0</v>
      </c>
      <c r="M79" s="1">
        <f t="shared" si="5"/>
        <v>0</v>
      </c>
    </row>
    <row r="80" spans="1:13" ht="27" customHeight="1" thickBot="1">
      <c r="A80" s="35" t="s">
        <v>139</v>
      </c>
      <c r="B80" s="45" t="s">
        <v>107</v>
      </c>
      <c r="C80" s="45"/>
      <c r="D80" s="45"/>
      <c r="E80" s="45" t="s">
        <v>74</v>
      </c>
      <c r="F80" s="45"/>
      <c r="G80" s="1">
        <v>48.3</v>
      </c>
      <c r="H80" s="9"/>
      <c r="I80" s="9"/>
      <c r="J80" s="1">
        <f t="shared" si="4"/>
        <v>0</v>
      </c>
      <c r="K80" s="17"/>
      <c r="L80" s="1">
        <f t="shared" si="3"/>
        <v>0</v>
      </c>
      <c r="M80" s="1">
        <f t="shared" si="5"/>
        <v>0</v>
      </c>
    </row>
    <row r="81" spans="1:13" ht="27" customHeight="1" thickBot="1">
      <c r="A81" s="35" t="s">
        <v>140</v>
      </c>
      <c r="B81" s="45" t="s">
        <v>96</v>
      </c>
      <c r="C81" s="45"/>
      <c r="D81" s="45"/>
      <c r="E81" s="45" t="s">
        <v>74</v>
      </c>
      <c r="F81" s="45"/>
      <c r="G81" s="1">
        <v>13</v>
      </c>
      <c r="H81" s="9"/>
      <c r="I81" s="9"/>
      <c r="J81" s="1">
        <f t="shared" si="4"/>
        <v>0</v>
      </c>
      <c r="K81" s="17"/>
      <c r="L81" s="1">
        <f t="shared" si="3"/>
        <v>0</v>
      </c>
      <c r="M81" s="1">
        <f t="shared" si="5"/>
        <v>0</v>
      </c>
    </row>
    <row r="82" spans="1:13" ht="36.950000000000003" customHeight="1" thickBot="1">
      <c r="A82" s="35" t="s">
        <v>141</v>
      </c>
      <c r="B82" s="45" t="s">
        <v>111</v>
      </c>
      <c r="C82" s="45"/>
      <c r="D82" s="45"/>
      <c r="E82" s="45" t="s">
        <v>35</v>
      </c>
      <c r="F82" s="45"/>
      <c r="G82" s="1">
        <v>1.4</v>
      </c>
      <c r="H82" s="9"/>
      <c r="I82" s="9"/>
      <c r="J82" s="1">
        <f t="shared" si="4"/>
        <v>0</v>
      </c>
      <c r="K82" s="17"/>
      <c r="L82" s="1">
        <f t="shared" si="3"/>
        <v>0</v>
      </c>
      <c r="M82" s="1">
        <f t="shared" si="5"/>
        <v>0</v>
      </c>
    </row>
    <row r="83" spans="1:13" ht="24.95" customHeight="1" thickBot="1">
      <c r="A83" s="37" t="s">
        <v>142</v>
      </c>
      <c r="B83" s="48" t="s">
        <v>143</v>
      </c>
      <c r="C83" s="49"/>
      <c r="D83" s="49"/>
      <c r="E83" s="4"/>
      <c r="F83" s="4"/>
      <c r="G83" s="4"/>
      <c r="H83" s="11"/>
      <c r="I83" s="11"/>
      <c r="J83" s="26"/>
      <c r="K83" s="19"/>
      <c r="L83" s="26"/>
      <c r="M83" s="26">
        <f>SUM(M84:M90)</f>
        <v>0</v>
      </c>
    </row>
    <row r="84" spans="1:13" ht="27" customHeight="1" thickBot="1">
      <c r="A84" s="35" t="s">
        <v>144</v>
      </c>
      <c r="B84" s="45" t="s">
        <v>145</v>
      </c>
      <c r="C84" s="45"/>
      <c r="D84" s="45"/>
      <c r="E84" s="45" t="s">
        <v>35</v>
      </c>
      <c r="F84" s="45"/>
      <c r="G84" s="1">
        <v>0.6</v>
      </c>
      <c r="H84" s="9"/>
      <c r="I84" s="9"/>
      <c r="J84" s="1">
        <f t="shared" si="4"/>
        <v>0</v>
      </c>
      <c r="K84" s="17"/>
      <c r="L84" s="1">
        <f t="shared" si="3"/>
        <v>0</v>
      </c>
      <c r="M84" s="1">
        <f t="shared" si="5"/>
        <v>0</v>
      </c>
    </row>
    <row r="85" spans="1:13" ht="27" customHeight="1" thickBot="1">
      <c r="A85" s="35" t="s">
        <v>146</v>
      </c>
      <c r="B85" s="45" t="s">
        <v>86</v>
      </c>
      <c r="C85" s="45"/>
      <c r="D85" s="45"/>
      <c r="E85" s="45" t="s">
        <v>19</v>
      </c>
      <c r="F85" s="45"/>
      <c r="G85" s="1">
        <v>10.92</v>
      </c>
      <c r="H85" s="9"/>
      <c r="I85" s="9"/>
      <c r="J85" s="1">
        <f t="shared" si="4"/>
        <v>0</v>
      </c>
      <c r="K85" s="17"/>
      <c r="L85" s="1">
        <f t="shared" si="3"/>
        <v>0</v>
      </c>
      <c r="M85" s="1">
        <f t="shared" si="5"/>
        <v>0</v>
      </c>
    </row>
    <row r="86" spans="1:13" ht="27" customHeight="1" thickBot="1">
      <c r="A86" s="35" t="s">
        <v>147</v>
      </c>
      <c r="B86" s="45" t="s">
        <v>148</v>
      </c>
      <c r="C86" s="45"/>
      <c r="D86" s="45"/>
      <c r="E86" s="45" t="s">
        <v>74</v>
      </c>
      <c r="F86" s="45"/>
      <c r="G86" s="1">
        <v>19.8</v>
      </c>
      <c r="H86" s="9"/>
      <c r="I86" s="9"/>
      <c r="J86" s="1">
        <f t="shared" si="4"/>
        <v>0</v>
      </c>
      <c r="K86" s="17"/>
      <c r="L86" s="1">
        <f t="shared" si="3"/>
        <v>0</v>
      </c>
      <c r="M86" s="1">
        <f t="shared" si="5"/>
        <v>0</v>
      </c>
    </row>
    <row r="87" spans="1:13" ht="27" customHeight="1" thickBot="1">
      <c r="A87" s="35" t="s">
        <v>149</v>
      </c>
      <c r="B87" s="45" t="s">
        <v>150</v>
      </c>
      <c r="C87" s="45"/>
      <c r="D87" s="45"/>
      <c r="E87" s="45" t="s">
        <v>19</v>
      </c>
      <c r="F87" s="45"/>
      <c r="G87" s="1">
        <v>10.92</v>
      </c>
      <c r="H87" s="9"/>
      <c r="I87" s="9"/>
      <c r="J87" s="1">
        <f t="shared" si="4"/>
        <v>0</v>
      </c>
      <c r="K87" s="17"/>
      <c r="L87" s="1">
        <f t="shared" si="3"/>
        <v>0</v>
      </c>
      <c r="M87" s="1">
        <f t="shared" si="5"/>
        <v>0</v>
      </c>
    </row>
    <row r="88" spans="1:13" ht="36.950000000000003" customHeight="1" thickBot="1">
      <c r="A88" s="35" t="s">
        <v>151</v>
      </c>
      <c r="B88" s="45" t="s">
        <v>111</v>
      </c>
      <c r="C88" s="45"/>
      <c r="D88" s="45"/>
      <c r="E88" s="45" t="s">
        <v>35</v>
      </c>
      <c r="F88" s="45"/>
      <c r="G88" s="1">
        <v>0.6</v>
      </c>
      <c r="H88" s="9"/>
      <c r="I88" s="9"/>
      <c r="J88" s="1">
        <f t="shared" si="4"/>
        <v>0</v>
      </c>
      <c r="K88" s="17"/>
      <c r="L88" s="1">
        <f t="shared" ref="L88:L151" si="6">TRUNC(J88*(K88+1),2)</f>
        <v>0</v>
      </c>
      <c r="M88" s="1">
        <f t="shared" si="5"/>
        <v>0</v>
      </c>
    </row>
    <row r="89" spans="1:13" ht="27" customHeight="1" thickBot="1">
      <c r="A89" s="35" t="s">
        <v>152</v>
      </c>
      <c r="B89" s="45" t="s">
        <v>86</v>
      </c>
      <c r="C89" s="45"/>
      <c r="D89" s="45"/>
      <c r="E89" s="45" t="s">
        <v>19</v>
      </c>
      <c r="F89" s="45"/>
      <c r="G89" s="1">
        <v>10.92</v>
      </c>
      <c r="H89" s="9"/>
      <c r="I89" s="9"/>
      <c r="J89" s="1">
        <f t="shared" si="4"/>
        <v>0</v>
      </c>
      <c r="K89" s="17"/>
      <c r="L89" s="1">
        <f t="shared" si="6"/>
        <v>0</v>
      </c>
      <c r="M89" s="1">
        <f t="shared" si="5"/>
        <v>0</v>
      </c>
    </row>
    <row r="90" spans="1:13" ht="27" customHeight="1" thickBot="1">
      <c r="A90" s="35" t="s">
        <v>153</v>
      </c>
      <c r="B90" s="45" t="s">
        <v>154</v>
      </c>
      <c r="C90" s="45"/>
      <c r="D90" s="45"/>
      <c r="E90" s="45" t="s">
        <v>74</v>
      </c>
      <c r="F90" s="45"/>
      <c r="G90" s="1">
        <v>12.2</v>
      </c>
      <c r="H90" s="9"/>
      <c r="I90" s="9"/>
      <c r="J90" s="1">
        <f t="shared" si="4"/>
        <v>0</v>
      </c>
      <c r="K90" s="17"/>
      <c r="L90" s="1">
        <f t="shared" si="6"/>
        <v>0</v>
      </c>
      <c r="M90" s="1">
        <f t="shared" si="5"/>
        <v>0</v>
      </c>
    </row>
    <row r="91" spans="1:13" ht="24.95" customHeight="1" thickBot="1">
      <c r="A91" s="34" t="s">
        <v>155</v>
      </c>
      <c r="B91" s="50" t="s">
        <v>156</v>
      </c>
      <c r="C91" s="51"/>
      <c r="D91" s="51"/>
      <c r="E91" s="3"/>
      <c r="F91" s="3"/>
      <c r="G91" s="3"/>
      <c r="H91" s="10"/>
      <c r="I91" s="10"/>
      <c r="J91" s="24"/>
      <c r="K91" s="16"/>
      <c r="L91" s="24"/>
      <c r="M91" s="24">
        <f>SUM(M92:M98)</f>
        <v>0</v>
      </c>
    </row>
    <row r="92" spans="1:13" ht="36.950000000000003" customHeight="1" thickBot="1">
      <c r="A92" s="35" t="s">
        <v>157</v>
      </c>
      <c r="B92" s="45" t="s">
        <v>158</v>
      </c>
      <c r="C92" s="45"/>
      <c r="D92" s="45"/>
      <c r="E92" s="45" t="s">
        <v>159</v>
      </c>
      <c r="F92" s="45"/>
      <c r="G92" s="1">
        <v>53.81</v>
      </c>
      <c r="H92" s="9"/>
      <c r="I92" s="9"/>
      <c r="J92" s="1">
        <f t="shared" si="4"/>
        <v>0</v>
      </c>
      <c r="K92" s="17"/>
      <c r="L92" s="1">
        <f t="shared" si="6"/>
        <v>0</v>
      </c>
      <c r="M92" s="1">
        <f t="shared" si="5"/>
        <v>0</v>
      </c>
    </row>
    <row r="93" spans="1:13" ht="36.950000000000003" customHeight="1" thickBot="1">
      <c r="A93" s="35" t="s">
        <v>160</v>
      </c>
      <c r="B93" s="45" t="s">
        <v>161</v>
      </c>
      <c r="C93" s="45"/>
      <c r="D93" s="45"/>
      <c r="E93" s="45" t="s">
        <v>16</v>
      </c>
      <c r="F93" s="45"/>
      <c r="G93" s="1">
        <v>44.24</v>
      </c>
      <c r="H93" s="9"/>
      <c r="I93" s="9"/>
      <c r="J93" s="1">
        <f t="shared" si="4"/>
        <v>0</v>
      </c>
      <c r="K93" s="17"/>
      <c r="L93" s="1">
        <f t="shared" si="6"/>
        <v>0</v>
      </c>
      <c r="M93" s="1">
        <f t="shared" si="5"/>
        <v>0</v>
      </c>
    </row>
    <row r="94" spans="1:13" ht="27" customHeight="1" thickBot="1">
      <c r="A94" s="35" t="s">
        <v>162</v>
      </c>
      <c r="B94" s="45" t="s">
        <v>163</v>
      </c>
      <c r="C94" s="45"/>
      <c r="D94" s="45"/>
      <c r="E94" s="45" t="s">
        <v>19</v>
      </c>
      <c r="F94" s="45"/>
      <c r="G94" s="1">
        <v>363.26</v>
      </c>
      <c r="H94" s="9"/>
      <c r="I94" s="9"/>
      <c r="J94" s="1">
        <f t="shared" si="4"/>
        <v>0</v>
      </c>
      <c r="K94" s="17"/>
      <c r="L94" s="1">
        <f t="shared" si="6"/>
        <v>0</v>
      </c>
      <c r="M94" s="1">
        <f t="shared" si="5"/>
        <v>0</v>
      </c>
    </row>
    <row r="95" spans="1:13" ht="36.950000000000003" customHeight="1" thickBot="1">
      <c r="A95" s="35" t="s">
        <v>164</v>
      </c>
      <c r="B95" s="45" t="s">
        <v>165</v>
      </c>
      <c r="C95" s="45"/>
      <c r="D95" s="45"/>
      <c r="E95" s="45" t="s">
        <v>19</v>
      </c>
      <c r="F95" s="45"/>
      <c r="G95" s="1">
        <v>363.26</v>
      </c>
      <c r="H95" s="9"/>
      <c r="I95" s="9"/>
      <c r="J95" s="1">
        <f t="shared" si="4"/>
        <v>0</v>
      </c>
      <c r="K95" s="17"/>
      <c r="L95" s="1">
        <f t="shared" si="6"/>
        <v>0</v>
      </c>
      <c r="M95" s="1">
        <f t="shared" si="5"/>
        <v>0</v>
      </c>
    </row>
    <row r="96" spans="1:13" ht="27" customHeight="1" thickBot="1">
      <c r="A96" s="35" t="s">
        <v>166</v>
      </c>
      <c r="B96" s="45" t="s">
        <v>167</v>
      </c>
      <c r="C96" s="45"/>
      <c r="D96" s="45"/>
      <c r="E96" s="45" t="s">
        <v>114</v>
      </c>
      <c r="F96" s="45"/>
      <c r="G96" s="1">
        <v>6</v>
      </c>
      <c r="H96" s="9"/>
      <c r="I96" s="9"/>
      <c r="J96" s="1">
        <f t="shared" si="4"/>
        <v>0</v>
      </c>
      <c r="K96" s="17"/>
      <c r="L96" s="1">
        <f t="shared" si="6"/>
        <v>0</v>
      </c>
      <c r="M96" s="1">
        <f t="shared" si="5"/>
        <v>0</v>
      </c>
    </row>
    <row r="97" spans="1:13" ht="27" customHeight="1" thickBot="1">
      <c r="A97" s="35" t="s">
        <v>168</v>
      </c>
      <c r="B97" s="45" t="s">
        <v>169</v>
      </c>
      <c r="C97" s="45"/>
      <c r="D97" s="45"/>
      <c r="E97" s="45" t="s">
        <v>16</v>
      </c>
      <c r="F97" s="45"/>
      <c r="G97" s="1">
        <v>25.48</v>
      </c>
      <c r="H97" s="9"/>
      <c r="I97" s="9"/>
      <c r="J97" s="1">
        <f t="shared" si="4"/>
        <v>0</v>
      </c>
      <c r="K97" s="17"/>
      <c r="L97" s="1">
        <f t="shared" si="6"/>
        <v>0</v>
      </c>
      <c r="M97" s="1">
        <f t="shared" si="5"/>
        <v>0</v>
      </c>
    </row>
    <row r="98" spans="1:13" ht="36.950000000000003" customHeight="1" thickBot="1">
      <c r="A98" s="35" t="s">
        <v>170</v>
      </c>
      <c r="B98" s="45" t="s">
        <v>171</v>
      </c>
      <c r="C98" s="45"/>
      <c r="D98" s="45"/>
      <c r="E98" s="45" t="s">
        <v>16</v>
      </c>
      <c r="F98" s="45"/>
      <c r="G98" s="1">
        <v>53.66</v>
      </c>
      <c r="H98" s="9"/>
      <c r="I98" s="9"/>
      <c r="J98" s="1">
        <f t="shared" si="4"/>
        <v>0</v>
      </c>
      <c r="K98" s="17"/>
      <c r="L98" s="1">
        <f t="shared" si="6"/>
        <v>0</v>
      </c>
      <c r="M98" s="1">
        <f t="shared" si="5"/>
        <v>0</v>
      </c>
    </row>
    <row r="99" spans="1:13" ht="24.95" customHeight="1" thickBot="1">
      <c r="A99" s="34" t="s">
        <v>172</v>
      </c>
      <c r="B99" s="50" t="s">
        <v>173</v>
      </c>
      <c r="C99" s="51"/>
      <c r="D99" s="51"/>
      <c r="E99" s="3"/>
      <c r="F99" s="3"/>
      <c r="G99" s="3"/>
      <c r="H99" s="10"/>
      <c r="I99" s="10"/>
      <c r="J99" s="24"/>
      <c r="K99" s="16"/>
      <c r="L99" s="24"/>
      <c r="M99" s="24">
        <f>SUM(M100+M105)</f>
        <v>0</v>
      </c>
    </row>
    <row r="100" spans="1:13" ht="24.95" customHeight="1" thickBot="1">
      <c r="A100" s="36" t="s">
        <v>174</v>
      </c>
      <c r="B100" s="52" t="s">
        <v>175</v>
      </c>
      <c r="C100" s="53"/>
      <c r="D100" s="53"/>
      <c r="E100" s="2"/>
      <c r="F100" s="2"/>
      <c r="G100" s="2"/>
      <c r="H100" s="12"/>
      <c r="I100" s="12"/>
      <c r="J100" s="25"/>
      <c r="K100" s="18"/>
      <c r="L100" s="25"/>
      <c r="M100" s="25">
        <f>SUM(M101:M104)</f>
        <v>0</v>
      </c>
    </row>
    <row r="101" spans="1:13" ht="36.950000000000003" customHeight="1" thickBot="1">
      <c r="A101" s="35" t="s">
        <v>176</v>
      </c>
      <c r="B101" s="45" t="s">
        <v>177</v>
      </c>
      <c r="C101" s="45"/>
      <c r="D101" s="45"/>
      <c r="E101" s="45" t="s">
        <v>19</v>
      </c>
      <c r="F101" s="45"/>
      <c r="G101" s="1">
        <v>313.07</v>
      </c>
      <c r="H101" s="9"/>
      <c r="I101" s="9"/>
      <c r="J101" s="1">
        <f t="shared" si="4"/>
        <v>0</v>
      </c>
      <c r="K101" s="17"/>
      <c r="L101" s="1">
        <f t="shared" si="6"/>
        <v>0</v>
      </c>
      <c r="M101" s="1">
        <f t="shared" si="5"/>
        <v>0</v>
      </c>
    </row>
    <row r="102" spans="1:13" ht="27" customHeight="1" thickBot="1">
      <c r="A102" s="35" t="s">
        <v>178</v>
      </c>
      <c r="B102" s="45" t="s">
        <v>179</v>
      </c>
      <c r="C102" s="45"/>
      <c r="D102" s="45"/>
      <c r="E102" s="45" t="s">
        <v>16</v>
      </c>
      <c r="F102" s="45"/>
      <c r="G102" s="1">
        <v>66.819999999999993</v>
      </c>
      <c r="H102" s="9"/>
      <c r="I102" s="9"/>
      <c r="J102" s="1">
        <f t="shared" si="4"/>
        <v>0</v>
      </c>
      <c r="K102" s="17"/>
      <c r="L102" s="1">
        <f t="shared" si="6"/>
        <v>0</v>
      </c>
      <c r="M102" s="1">
        <f t="shared" si="5"/>
        <v>0</v>
      </c>
    </row>
    <row r="103" spans="1:13" ht="27" customHeight="1" thickBot="1">
      <c r="A103" s="35" t="s">
        <v>180</v>
      </c>
      <c r="B103" s="45" t="s">
        <v>181</v>
      </c>
      <c r="C103" s="45"/>
      <c r="D103" s="45"/>
      <c r="E103" s="45" t="s">
        <v>16</v>
      </c>
      <c r="F103" s="45"/>
      <c r="G103" s="1">
        <v>26.9</v>
      </c>
      <c r="H103" s="9"/>
      <c r="I103" s="9"/>
      <c r="J103" s="1">
        <f t="shared" si="4"/>
        <v>0</v>
      </c>
      <c r="K103" s="17"/>
      <c r="L103" s="1">
        <f t="shared" si="6"/>
        <v>0</v>
      </c>
      <c r="M103" s="1">
        <f t="shared" si="5"/>
        <v>0</v>
      </c>
    </row>
    <row r="104" spans="1:13" ht="27" customHeight="1" thickBot="1">
      <c r="A104" s="35" t="s">
        <v>182</v>
      </c>
      <c r="B104" s="45" t="s">
        <v>183</v>
      </c>
      <c r="C104" s="45"/>
      <c r="D104" s="45"/>
      <c r="E104" s="45" t="s">
        <v>16</v>
      </c>
      <c r="F104" s="45"/>
      <c r="G104" s="1">
        <v>66.819999999999993</v>
      </c>
      <c r="H104" s="9"/>
      <c r="I104" s="9"/>
      <c r="J104" s="1">
        <f t="shared" si="4"/>
        <v>0</v>
      </c>
      <c r="K104" s="17"/>
      <c r="L104" s="1">
        <f t="shared" si="6"/>
        <v>0</v>
      </c>
      <c r="M104" s="1">
        <f t="shared" si="5"/>
        <v>0</v>
      </c>
    </row>
    <row r="105" spans="1:13" ht="24.95" customHeight="1" thickBot="1">
      <c r="A105" s="36" t="s">
        <v>184</v>
      </c>
      <c r="B105" s="54" t="s">
        <v>185</v>
      </c>
      <c r="C105" s="55"/>
      <c r="D105" s="55"/>
      <c r="E105" s="2"/>
      <c r="F105" s="2"/>
      <c r="G105" s="2"/>
      <c r="H105" s="12"/>
      <c r="I105" s="12"/>
      <c r="J105" s="25"/>
      <c r="K105" s="18"/>
      <c r="L105" s="25"/>
      <c r="M105" s="25">
        <f>SUM(M106:M107)</f>
        <v>0</v>
      </c>
    </row>
    <row r="106" spans="1:13" ht="36.950000000000003" customHeight="1" thickBot="1">
      <c r="A106" s="35" t="s">
        <v>186</v>
      </c>
      <c r="B106" s="45" t="s">
        <v>177</v>
      </c>
      <c r="C106" s="45"/>
      <c r="D106" s="45"/>
      <c r="E106" s="45" t="s">
        <v>19</v>
      </c>
      <c r="F106" s="45"/>
      <c r="G106" s="1">
        <v>32.119999999999997</v>
      </c>
      <c r="H106" s="9"/>
      <c r="I106" s="9"/>
      <c r="J106" s="1">
        <f t="shared" si="4"/>
        <v>0</v>
      </c>
      <c r="K106" s="17"/>
      <c r="L106" s="1">
        <f t="shared" si="6"/>
        <v>0</v>
      </c>
      <c r="M106" s="1">
        <f t="shared" si="5"/>
        <v>0</v>
      </c>
    </row>
    <row r="107" spans="1:13" ht="27" customHeight="1" thickBot="1">
      <c r="A107" s="35" t="s">
        <v>187</v>
      </c>
      <c r="B107" s="45" t="s">
        <v>181</v>
      </c>
      <c r="C107" s="45"/>
      <c r="D107" s="45"/>
      <c r="E107" s="45" t="s">
        <v>16</v>
      </c>
      <c r="F107" s="45"/>
      <c r="G107" s="1">
        <v>4.8</v>
      </c>
      <c r="H107" s="9"/>
      <c r="I107" s="9"/>
      <c r="J107" s="1">
        <f t="shared" si="4"/>
        <v>0</v>
      </c>
      <c r="K107" s="17"/>
      <c r="L107" s="1">
        <f t="shared" si="6"/>
        <v>0</v>
      </c>
      <c r="M107" s="1">
        <f t="shared" si="5"/>
        <v>0</v>
      </c>
    </row>
    <row r="108" spans="1:13" ht="24.95" customHeight="1" thickBot="1">
      <c r="A108" s="34" t="s">
        <v>188</v>
      </c>
      <c r="B108" s="50" t="s">
        <v>189</v>
      </c>
      <c r="C108" s="51"/>
      <c r="D108" s="51"/>
      <c r="E108" s="3"/>
      <c r="F108" s="3"/>
      <c r="G108" s="3"/>
      <c r="H108" s="10"/>
      <c r="I108" s="10"/>
      <c r="J108" s="24"/>
      <c r="K108" s="16"/>
      <c r="L108" s="24"/>
      <c r="M108" s="24">
        <f>SUM(M109+M120+M127+M137+M144+M152)</f>
        <v>0</v>
      </c>
    </row>
    <row r="109" spans="1:13" ht="24.95" customHeight="1" thickBot="1">
      <c r="A109" s="36" t="s">
        <v>190</v>
      </c>
      <c r="B109" s="52" t="s">
        <v>191</v>
      </c>
      <c r="C109" s="53"/>
      <c r="D109" s="53"/>
      <c r="E109" s="2"/>
      <c r="F109" s="2"/>
      <c r="G109" s="2"/>
      <c r="H109" s="12"/>
      <c r="I109" s="12"/>
      <c r="J109" s="25"/>
      <c r="K109" s="18"/>
      <c r="L109" s="25"/>
      <c r="M109" s="25">
        <f>SUM(M110+M115)</f>
        <v>0</v>
      </c>
    </row>
    <row r="110" spans="1:13" ht="24.95" customHeight="1" thickBot="1">
      <c r="A110" s="37" t="s">
        <v>192</v>
      </c>
      <c r="B110" s="48" t="s">
        <v>193</v>
      </c>
      <c r="C110" s="49"/>
      <c r="D110" s="49"/>
      <c r="E110" s="4"/>
      <c r="F110" s="4"/>
      <c r="G110" s="4"/>
      <c r="H110" s="11"/>
      <c r="I110" s="11"/>
      <c r="J110" s="26"/>
      <c r="K110" s="19"/>
      <c r="L110" s="26"/>
      <c r="M110" s="26">
        <f>SUM(M111:M114)</f>
        <v>0</v>
      </c>
    </row>
    <row r="111" spans="1:13" ht="27" customHeight="1" thickBot="1">
      <c r="A111" s="35" t="s">
        <v>194</v>
      </c>
      <c r="B111" s="45" t="s">
        <v>67</v>
      </c>
      <c r="C111" s="45"/>
      <c r="D111" s="45"/>
      <c r="E111" s="45" t="s">
        <v>35</v>
      </c>
      <c r="F111" s="45"/>
      <c r="G111" s="1">
        <v>28.88</v>
      </c>
      <c r="H111" s="9"/>
      <c r="I111" s="9"/>
      <c r="J111" s="1">
        <f t="shared" si="4"/>
        <v>0</v>
      </c>
      <c r="K111" s="17"/>
      <c r="L111" s="1">
        <f t="shared" si="6"/>
        <v>0</v>
      </c>
      <c r="M111" s="1">
        <f t="shared" si="5"/>
        <v>0</v>
      </c>
    </row>
    <row r="112" spans="1:13" ht="27" customHeight="1" thickBot="1">
      <c r="A112" s="35" t="s">
        <v>195</v>
      </c>
      <c r="B112" s="45" t="s">
        <v>196</v>
      </c>
      <c r="C112" s="45"/>
      <c r="D112" s="45"/>
      <c r="E112" s="45" t="s">
        <v>19</v>
      </c>
      <c r="F112" s="45"/>
      <c r="G112" s="1">
        <v>96.26</v>
      </c>
      <c r="H112" s="9"/>
      <c r="I112" s="9"/>
      <c r="J112" s="1">
        <f t="shared" si="4"/>
        <v>0</v>
      </c>
      <c r="K112" s="17"/>
      <c r="L112" s="1">
        <f t="shared" si="6"/>
        <v>0</v>
      </c>
      <c r="M112" s="1">
        <f t="shared" si="5"/>
        <v>0</v>
      </c>
    </row>
    <row r="113" spans="1:13" ht="27" customHeight="1" thickBot="1">
      <c r="A113" s="35" t="s">
        <v>197</v>
      </c>
      <c r="B113" s="45" t="s">
        <v>198</v>
      </c>
      <c r="C113" s="45"/>
      <c r="D113" s="45"/>
      <c r="E113" s="45" t="s">
        <v>35</v>
      </c>
      <c r="F113" s="45"/>
      <c r="G113" s="1">
        <v>4.82</v>
      </c>
      <c r="H113" s="9"/>
      <c r="I113" s="9"/>
      <c r="J113" s="1">
        <f t="shared" si="4"/>
        <v>0</v>
      </c>
      <c r="K113" s="17"/>
      <c r="L113" s="1">
        <f t="shared" si="6"/>
        <v>0</v>
      </c>
      <c r="M113" s="1">
        <f t="shared" si="5"/>
        <v>0</v>
      </c>
    </row>
    <row r="114" spans="1:13" ht="27" customHeight="1" thickBot="1">
      <c r="A114" s="35" t="s">
        <v>199</v>
      </c>
      <c r="B114" s="45" t="s">
        <v>200</v>
      </c>
      <c r="C114" s="45"/>
      <c r="D114" s="45"/>
      <c r="E114" s="45" t="s">
        <v>19</v>
      </c>
      <c r="F114" s="45"/>
      <c r="G114" s="1">
        <v>8.5500000000000007</v>
      </c>
      <c r="H114" s="9"/>
      <c r="I114" s="9"/>
      <c r="J114" s="1">
        <f t="shared" si="4"/>
        <v>0</v>
      </c>
      <c r="K114" s="17"/>
      <c r="L114" s="1">
        <f t="shared" si="6"/>
        <v>0</v>
      </c>
      <c r="M114" s="1">
        <f t="shared" si="5"/>
        <v>0</v>
      </c>
    </row>
    <row r="115" spans="1:13" ht="24.95" customHeight="1" thickBot="1">
      <c r="A115" s="38" t="s">
        <v>201</v>
      </c>
      <c r="B115" s="56" t="s">
        <v>202</v>
      </c>
      <c r="C115" s="57"/>
      <c r="D115" s="57"/>
      <c r="E115" s="5"/>
      <c r="F115" s="5"/>
      <c r="G115" s="5"/>
      <c r="H115" s="13"/>
      <c r="I115" s="13"/>
      <c r="J115" s="24"/>
      <c r="K115" s="20"/>
      <c r="L115" s="24"/>
      <c r="M115" s="24">
        <f>SUM(M116:M119)</f>
        <v>0</v>
      </c>
    </row>
    <row r="116" spans="1:13" ht="27" customHeight="1" thickBot="1">
      <c r="A116" s="35" t="s">
        <v>203</v>
      </c>
      <c r="B116" s="45" t="s">
        <v>204</v>
      </c>
      <c r="C116" s="45"/>
      <c r="D116" s="45"/>
      <c r="E116" s="45" t="s">
        <v>16</v>
      </c>
      <c r="F116" s="45"/>
      <c r="G116" s="1">
        <v>2.91</v>
      </c>
      <c r="H116" s="9"/>
      <c r="I116" s="9"/>
      <c r="J116" s="1">
        <f t="shared" si="4"/>
        <v>0</v>
      </c>
      <c r="K116" s="17"/>
      <c r="L116" s="1">
        <f t="shared" si="6"/>
        <v>0</v>
      </c>
      <c r="M116" s="1">
        <f t="shared" si="5"/>
        <v>0</v>
      </c>
    </row>
    <row r="117" spans="1:13" ht="27" customHeight="1" thickBot="1">
      <c r="A117" s="35" t="s">
        <v>205</v>
      </c>
      <c r="B117" s="45" t="s">
        <v>206</v>
      </c>
      <c r="C117" s="45"/>
      <c r="D117" s="45"/>
      <c r="E117" s="45" t="s">
        <v>19</v>
      </c>
      <c r="F117" s="45"/>
      <c r="G117" s="1">
        <v>285.08999999999997</v>
      </c>
      <c r="H117" s="9"/>
      <c r="I117" s="9"/>
      <c r="J117" s="1">
        <f t="shared" si="4"/>
        <v>0</v>
      </c>
      <c r="K117" s="17"/>
      <c r="L117" s="1">
        <f t="shared" si="6"/>
        <v>0</v>
      </c>
      <c r="M117" s="1">
        <f t="shared" si="5"/>
        <v>0</v>
      </c>
    </row>
    <row r="118" spans="1:13" ht="36.950000000000003" customHeight="1" thickBot="1">
      <c r="A118" s="35" t="s">
        <v>207</v>
      </c>
      <c r="B118" s="45" t="s">
        <v>208</v>
      </c>
      <c r="C118" s="45"/>
      <c r="D118" s="45"/>
      <c r="E118" s="45" t="s">
        <v>19</v>
      </c>
      <c r="F118" s="45"/>
      <c r="G118" s="1">
        <v>11.7</v>
      </c>
      <c r="H118" s="9"/>
      <c r="I118" s="9"/>
      <c r="J118" s="1">
        <f t="shared" si="4"/>
        <v>0</v>
      </c>
      <c r="K118" s="17"/>
      <c r="L118" s="1">
        <f t="shared" si="6"/>
        <v>0</v>
      </c>
      <c r="M118" s="1">
        <f t="shared" si="5"/>
        <v>0</v>
      </c>
    </row>
    <row r="119" spans="1:13" ht="27" customHeight="1" thickBot="1">
      <c r="A119" s="35" t="s">
        <v>209</v>
      </c>
      <c r="B119" s="45" t="s">
        <v>210</v>
      </c>
      <c r="C119" s="45"/>
      <c r="D119" s="45"/>
      <c r="E119" s="45" t="s">
        <v>16</v>
      </c>
      <c r="F119" s="45"/>
      <c r="G119" s="1">
        <v>296.95999999999998</v>
      </c>
      <c r="H119" s="9"/>
      <c r="I119" s="9"/>
      <c r="J119" s="1">
        <f t="shared" si="4"/>
        <v>0</v>
      </c>
      <c r="K119" s="17"/>
      <c r="L119" s="1">
        <f t="shared" si="6"/>
        <v>0</v>
      </c>
      <c r="M119" s="1">
        <f t="shared" si="5"/>
        <v>0</v>
      </c>
    </row>
    <row r="120" spans="1:13" ht="24.95" customHeight="1" thickBot="1">
      <c r="A120" s="36" t="s">
        <v>211</v>
      </c>
      <c r="B120" s="52" t="s">
        <v>212</v>
      </c>
      <c r="C120" s="53"/>
      <c r="D120" s="53"/>
      <c r="E120" s="2"/>
      <c r="F120" s="2"/>
      <c r="G120" s="2"/>
      <c r="H120" s="12"/>
      <c r="I120" s="12"/>
      <c r="J120" s="24"/>
      <c r="K120" s="16"/>
      <c r="L120" s="24"/>
      <c r="M120" s="24">
        <f>SUM(M121)</f>
        <v>0</v>
      </c>
    </row>
    <row r="121" spans="1:13" ht="24.95" customHeight="1" thickBot="1">
      <c r="A121" s="37" t="s">
        <v>213</v>
      </c>
      <c r="B121" s="48" t="s">
        <v>193</v>
      </c>
      <c r="C121" s="49"/>
      <c r="D121" s="49"/>
      <c r="E121" s="4"/>
      <c r="F121" s="4"/>
      <c r="G121" s="4"/>
      <c r="H121" s="11"/>
      <c r="I121" s="11"/>
      <c r="J121" s="26"/>
      <c r="K121" s="19"/>
      <c r="L121" s="26"/>
      <c r="M121" s="26">
        <f>SUM(M122:M126)</f>
        <v>0</v>
      </c>
    </row>
    <row r="122" spans="1:13" ht="27" customHeight="1" thickBot="1">
      <c r="A122" s="35" t="s">
        <v>214</v>
      </c>
      <c r="B122" s="45" t="s">
        <v>67</v>
      </c>
      <c r="C122" s="45"/>
      <c r="D122" s="45"/>
      <c r="E122" s="45" t="s">
        <v>35</v>
      </c>
      <c r="F122" s="45"/>
      <c r="G122" s="1">
        <v>1.63</v>
      </c>
      <c r="H122" s="9"/>
      <c r="I122" s="9"/>
      <c r="J122" s="1">
        <f t="shared" si="4"/>
        <v>0</v>
      </c>
      <c r="K122" s="17"/>
      <c r="L122" s="1">
        <f t="shared" si="6"/>
        <v>0</v>
      </c>
      <c r="M122" s="1">
        <f t="shared" si="5"/>
        <v>0</v>
      </c>
    </row>
    <row r="123" spans="1:13" ht="27" customHeight="1" thickBot="1">
      <c r="A123" s="35" t="s">
        <v>215</v>
      </c>
      <c r="B123" s="45" t="s">
        <v>206</v>
      </c>
      <c r="C123" s="45"/>
      <c r="D123" s="45"/>
      <c r="E123" s="45" t="s">
        <v>19</v>
      </c>
      <c r="F123" s="45"/>
      <c r="G123" s="1">
        <v>5.4</v>
      </c>
      <c r="H123" s="9"/>
      <c r="I123" s="9"/>
      <c r="J123" s="1">
        <f t="shared" si="4"/>
        <v>0</v>
      </c>
      <c r="K123" s="17"/>
      <c r="L123" s="1">
        <f t="shared" si="6"/>
        <v>0</v>
      </c>
      <c r="M123" s="1">
        <f t="shared" si="5"/>
        <v>0</v>
      </c>
    </row>
    <row r="124" spans="1:13" ht="27" customHeight="1" thickBot="1">
      <c r="A124" s="35" t="s">
        <v>216</v>
      </c>
      <c r="B124" s="45" t="s">
        <v>196</v>
      </c>
      <c r="C124" s="45"/>
      <c r="D124" s="45"/>
      <c r="E124" s="45" t="s">
        <v>19</v>
      </c>
      <c r="F124" s="45"/>
      <c r="G124" s="1">
        <v>5.4</v>
      </c>
      <c r="H124" s="9"/>
      <c r="I124" s="9"/>
      <c r="J124" s="1">
        <f t="shared" si="4"/>
        <v>0</v>
      </c>
      <c r="K124" s="17"/>
      <c r="L124" s="1">
        <f t="shared" si="6"/>
        <v>0</v>
      </c>
      <c r="M124" s="1">
        <f t="shared" si="5"/>
        <v>0</v>
      </c>
    </row>
    <row r="125" spans="1:13" ht="27" customHeight="1" thickBot="1">
      <c r="A125" s="35" t="s">
        <v>217</v>
      </c>
      <c r="B125" s="45" t="s">
        <v>198</v>
      </c>
      <c r="C125" s="45"/>
      <c r="D125" s="45"/>
      <c r="E125" s="45" t="s">
        <v>35</v>
      </c>
      <c r="F125" s="45"/>
      <c r="G125" s="1">
        <v>0.27</v>
      </c>
      <c r="H125" s="9"/>
      <c r="I125" s="9"/>
      <c r="J125" s="1">
        <f t="shared" si="4"/>
        <v>0</v>
      </c>
      <c r="K125" s="17"/>
      <c r="L125" s="1">
        <f t="shared" si="6"/>
        <v>0</v>
      </c>
      <c r="M125" s="1">
        <f t="shared" si="5"/>
        <v>0</v>
      </c>
    </row>
    <row r="126" spans="1:13" ht="27" customHeight="1" thickBot="1">
      <c r="A126" s="35" t="s">
        <v>218</v>
      </c>
      <c r="B126" s="45" t="s">
        <v>200</v>
      </c>
      <c r="C126" s="45"/>
      <c r="D126" s="45"/>
      <c r="E126" s="45" t="s">
        <v>19</v>
      </c>
      <c r="F126" s="45"/>
      <c r="G126" s="1">
        <v>0.27</v>
      </c>
      <c r="H126" s="9"/>
      <c r="I126" s="9"/>
      <c r="J126" s="1">
        <f t="shared" si="4"/>
        <v>0</v>
      </c>
      <c r="K126" s="17"/>
      <c r="L126" s="1">
        <f t="shared" si="6"/>
        <v>0</v>
      </c>
      <c r="M126" s="1">
        <f t="shared" si="5"/>
        <v>0</v>
      </c>
    </row>
    <row r="127" spans="1:13" ht="24.95" customHeight="1" thickBot="1">
      <c r="A127" s="36" t="s">
        <v>219</v>
      </c>
      <c r="B127" s="52" t="s">
        <v>220</v>
      </c>
      <c r="C127" s="53"/>
      <c r="D127" s="53"/>
      <c r="E127" s="2"/>
      <c r="F127" s="2"/>
      <c r="G127" s="2"/>
      <c r="H127" s="12"/>
      <c r="I127" s="12"/>
      <c r="J127" s="25"/>
      <c r="K127" s="18"/>
      <c r="L127" s="25"/>
      <c r="M127" s="25">
        <f>SUM(M128:M136)</f>
        <v>0</v>
      </c>
    </row>
    <row r="128" spans="1:13" ht="36.950000000000003" customHeight="1" thickBot="1">
      <c r="A128" s="35" t="s">
        <v>221</v>
      </c>
      <c r="B128" s="45" t="s">
        <v>222</v>
      </c>
      <c r="C128" s="45"/>
      <c r="D128" s="45"/>
      <c r="E128" s="45" t="s">
        <v>19</v>
      </c>
      <c r="F128" s="45"/>
      <c r="G128" s="1">
        <v>765.6</v>
      </c>
      <c r="H128" s="9"/>
      <c r="I128" s="9"/>
      <c r="J128" s="1">
        <f t="shared" si="4"/>
        <v>0</v>
      </c>
      <c r="K128" s="17"/>
      <c r="L128" s="1">
        <f t="shared" si="6"/>
        <v>0</v>
      </c>
      <c r="M128" s="1">
        <f t="shared" si="5"/>
        <v>0</v>
      </c>
    </row>
    <row r="129" spans="1:13" ht="27" customHeight="1" thickBot="1">
      <c r="A129" s="35" t="s">
        <v>223</v>
      </c>
      <c r="B129" s="45" t="s">
        <v>224</v>
      </c>
      <c r="C129" s="45"/>
      <c r="D129" s="45"/>
      <c r="E129" s="45" t="s">
        <v>19</v>
      </c>
      <c r="F129" s="45"/>
      <c r="G129" s="1">
        <v>765.6</v>
      </c>
      <c r="H129" s="9"/>
      <c r="I129" s="9"/>
      <c r="J129" s="1">
        <f t="shared" si="4"/>
        <v>0</v>
      </c>
      <c r="K129" s="17"/>
      <c r="L129" s="1">
        <f t="shared" si="6"/>
        <v>0</v>
      </c>
      <c r="M129" s="1">
        <f t="shared" si="5"/>
        <v>0</v>
      </c>
    </row>
    <row r="130" spans="1:13" ht="27" customHeight="1" thickBot="1">
      <c r="A130" s="35" t="s">
        <v>225</v>
      </c>
      <c r="B130" s="45" t="s">
        <v>226</v>
      </c>
      <c r="C130" s="45"/>
      <c r="D130" s="45"/>
      <c r="E130" s="45" t="s">
        <v>19</v>
      </c>
      <c r="F130" s="45"/>
      <c r="G130" s="1">
        <v>1048.5999999999999</v>
      </c>
      <c r="H130" s="9"/>
      <c r="I130" s="9"/>
      <c r="J130" s="1">
        <f t="shared" si="4"/>
        <v>0</v>
      </c>
      <c r="K130" s="17"/>
      <c r="L130" s="1">
        <f t="shared" si="6"/>
        <v>0</v>
      </c>
      <c r="M130" s="1">
        <f t="shared" si="5"/>
        <v>0</v>
      </c>
    </row>
    <row r="131" spans="1:13" ht="36.950000000000003" customHeight="1" thickBot="1">
      <c r="A131" s="35" t="s">
        <v>227</v>
      </c>
      <c r="B131" s="45" t="s">
        <v>228</v>
      </c>
      <c r="C131" s="45"/>
      <c r="D131" s="45"/>
      <c r="E131" s="45" t="s">
        <v>19</v>
      </c>
      <c r="F131" s="45"/>
      <c r="G131" s="1">
        <v>182.33</v>
      </c>
      <c r="H131" s="9"/>
      <c r="I131" s="9"/>
      <c r="J131" s="1">
        <f t="shared" si="4"/>
        <v>0</v>
      </c>
      <c r="K131" s="17"/>
      <c r="L131" s="1">
        <f t="shared" si="6"/>
        <v>0</v>
      </c>
      <c r="M131" s="1">
        <f t="shared" si="5"/>
        <v>0</v>
      </c>
    </row>
    <row r="132" spans="1:13" ht="27" customHeight="1" thickBot="1">
      <c r="A132" s="35" t="s">
        <v>229</v>
      </c>
      <c r="B132" s="45" t="s">
        <v>230</v>
      </c>
      <c r="C132" s="45"/>
      <c r="D132" s="45"/>
      <c r="E132" s="45" t="s">
        <v>19</v>
      </c>
      <c r="F132" s="45"/>
      <c r="G132" s="1">
        <v>1167.1300000000001</v>
      </c>
      <c r="H132" s="9"/>
      <c r="I132" s="9"/>
      <c r="J132" s="1">
        <f t="shared" si="4"/>
        <v>0</v>
      </c>
      <c r="K132" s="17"/>
      <c r="L132" s="1">
        <f t="shared" si="6"/>
        <v>0</v>
      </c>
      <c r="M132" s="1">
        <f t="shared" si="5"/>
        <v>0</v>
      </c>
    </row>
    <row r="133" spans="1:13" ht="27" customHeight="1" thickBot="1">
      <c r="A133" s="35" t="s">
        <v>231</v>
      </c>
      <c r="B133" s="45" t="s">
        <v>232</v>
      </c>
      <c r="C133" s="45"/>
      <c r="D133" s="45"/>
      <c r="E133" s="45" t="s">
        <v>19</v>
      </c>
      <c r="F133" s="45"/>
      <c r="G133" s="1">
        <v>391.2</v>
      </c>
      <c r="H133" s="9"/>
      <c r="I133" s="9"/>
      <c r="J133" s="1">
        <f t="shared" si="4"/>
        <v>0</v>
      </c>
      <c r="K133" s="17"/>
      <c r="L133" s="1">
        <f t="shared" si="6"/>
        <v>0</v>
      </c>
      <c r="M133" s="1">
        <f t="shared" si="5"/>
        <v>0</v>
      </c>
    </row>
    <row r="134" spans="1:13" ht="27" customHeight="1" thickBot="1">
      <c r="A134" s="35" t="s">
        <v>233</v>
      </c>
      <c r="B134" s="45" t="s">
        <v>234</v>
      </c>
      <c r="C134" s="45"/>
      <c r="D134" s="45"/>
      <c r="E134" s="45" t="s">
        <v>19</v>
      </c>
      <c r="F134" s="45"/>
      <c r="G134" s="1">
        <v>786.97</v>
      </c>
      <c r="H134" s="9"/>
      <c r="I134" s="9"/>
      <c r="J134" s="1">
        <f t="shared" si="4"/>
        <v>0</v>
      </c>
      <c r="K134" s="17"/>
      <c r="L134" s="1">
        <f t="shared" si="6"/>
        <v>0</v>
      </c>
      <c r="M134" s="1">
        <f t="shared" si="5"/>
        <v>0</v>
      </c>
    </row>
    <row r="135" spans="1:13" ht="27" customHeight="1" thickBot="1">
      <c r="A135" s="35" t="s">
        <v>235</v>
      </c>
      <c r="B135" s="45" t="s">
        <v>236</v>
      </c>
      <c r="C135" s="45"/>
      <c r="D135" s="45"/>
      <c r="E135" s="45" t="s">
        <v>19</v>
      </c>
      <c r="F135" s="45"/>
      <c r="G135" s="1">
        <v>13.39</v>
      </c>
      <c r="H135" s="9"/>
      <c r="I135" s="9"/>
      <c r="J135" s="1">
        <f t="shared" si="4"/>
        <v>0</v>
      </c>
      <c r="K135" s="17"/>
      <c r="L135" s="1">
        <f t="shared" si="6"/>
        <v>0</v>
      </c>
      <c r="M135" s="1">
        <f t="shared" si="5"/>
        <v>0</v>
      </c>
    </row>
    <row r="136" spans="1:13" ht="27" customHeight="1" thickBot="1">
      <c r="A136" s="35" t="s">
        <v>237</v>
      </c>
      <c r="B136" s="45" t="s">
        <v>238</v>
      </c>
      <c r="C136" s="45"/>
      <c r="D136" s="45"/>
      <c r="E136" s="45" t="s">
        <v>19</v>
      </c>
      <c r="F136" s="45"/>
      <c r="G136" s="1">
        <v>451.96</v>
      </c>
      <c r="H136" s="9"/>
      <c r="I136" s="9"/>
      <c r="J136" s="1">
        <f t="shared" si="4"/>
        <v>0</v>
      </c>
      <c r="K136" s="17"/>
      <c r="L136" s="1">
        <f t="shared" si="6"/>
        <v>0</v>
      </c>
      <c r="M136" s="1">
        <f t="shared" si="5"/>
        <v>0</v>
      </c>
    </row>
    <row r="137" spans="1:13" ht="24.95" customHeight="1" thickBot="1">
      <c r="A137" s="36" t="s">
        <v>239</v>
      </c>
      <c r="B137" s="52" t="s">
        <v>240</v>
      </c>
      <c r="C137" s="53"/>
      <c r="D137" s="53"/>
      <c r="E137" s="2"/>
      <c r="F137" s="2"/>
      <c r="G137" s="2"/>
      <c r="H137" s="12"/>
      <c r="I137" s="12"/>
      <c r="J137" s="25"/>
      <c r="K137" s="18"/>
      <c r="L137" s="25"/>
      <c r="M137" s="25">
        <f>SUM(M138:M143)</f>
        <v>0</v>
      </c>
    </row>
    <row r="138" spans="1:13" ht="36.950000000000003" customHeight="1" thickBot="1">
      <c r="A138" s="35" t="s">
        <v>241</v>
      </c>
      <c r="B138" s="45" t="s">
        <v>222</v>
      </c>
      <c r="C138" s="45"/>
      <c r="D138" s="45"/>
      <c r="E138" s="45" t="s">
        <v>19</v>
      </c>
      <c r="F138" s="45"/>
      <c r="G138" s="1">
        <v>31.02</v>
      </c>
      <c r="H138" s="9"/>
      <c r="I138" s="9"/>
      <c r="J138" s="1">
        <f t="shared" si="4"/>
        <v>0</v>
      </c>
      <c r="K138" s="17"/>
      <c r="L138" s="1">
        <f t="shared" si="6"/>
        <v>0</v>
      </c>
      <c r="M138" s="1">
        <f t="shared" si="5"/>
        <v>0</v>
      </c>
    </row>
    <row r="139" spans="1:13" ht="27" customHeight="1" thickBot="1">
      <c r="A139" s="35" t="s">
        <v>242</v>
      </c>
      <c r="B139" s="45" t="s">
        <v>224</v>
      </c>
      <c r="C139" s="45"/>
      <c r="D139" s="45"/>
      <c r="E139" s="45" t="s">
        <v>19</v>
      </c>
      <c r="F139" s="45"/>
      <c r="G139" s="1">
        <v>31.02</v>
      </c>
      <c r="H139" s="9"/>
      <c r="I139" s="9"/>
      <c r="J139" s="1">
        <f t="shared" si="4"/>
        <v>0</v>
      </c>
      <c r="K139" s="17"/>
      <c r="L139" s="1">
        <f t="shared" si="6"/>
        <v>0</v>
      </c>
      <c r="M139" s="1">
        <f t="shared" si="5"/>
        <v>0</v>
      </c>
    </row>
    <row r="140" spans="1:13" ht="27" customHeight="1" thickBot="1">
      <c r="A140" s="35" t="s">
        <v>243</v>
      </c>
      <c r="B140" s="45" t="s">
        <v>226</v>
      </c>
      <c r="C140" s="45"/>
      <c r="D140" s="45"/>
      <c r="E140" s="45" t="s">
        <v>19</v>
      </c>
      <c r="F140" s="45"/>
      <c r="G140" s="1">
        <v>11.04</v>
      </c>
      <c r="H140" s="9"/>
      <c r="I140" s="9"/>
      <c r="J140" s="1">
        <f t="shared" si="4"/>
        <v>0</v>
      </c>
      <c r="K140" s="17"/>
      <c r="L140" s="1">
        <f t="shared" si="6"/>
        <v>0</v>
      </c>
      <c r="M140" s="1">
        <f t="shared" si="5"/>
        <v>0</v>
      </c>
    </row>
    <row r="141" spans="1:13" ht="27" customHeight="1" thickBot="1">
      <c r="A141" s="35" t="s">
        <v>244</v>
      </c>
      <c r="B141" s="45" t="s">
        <v>232</v>
      </c>
      <c r="C141" s="45"/>
      <c r="D141" s="45"/>
      <c r="E141" s="45" t="s">
        <v>19</v>
      </c>
      <c r="F141" s="45"/>
      <c r="G141" s="1">
        <v>11.04</v>
      </c>
      <c r="H141" s="9"/>
      <c r="I141" s="9"/>
      <c r="J141" s="1">
        <f t="shared" ref="J141:J204" si="7">SUM(H141+I141)</f>
        <v>0</v>
      </c>
      <c r="K141" s="17"/>
      <c r="L141" s="1">
        <f t="shared" si="6"/>
        <v>0</v>
      </c>
      <c r="M141" s="1">
        <f t="shared" ref="M141:M204" si="8">TRUNC(L141*G141,2)</f>
        <v>0</v>
      </c>
    </row>
    <row r="142" spans="1:13" ht="27" customHeight="1" thickBot="1">
      <c r="A142" s="35" t="s">
        <v>245</v>
      </c>
      <c r="B142" s="45" t="s">
        <v>230</v>
      </c>
      <c r="C142" s="45"/>
      <c r="D142" s="45"/>
      <c r="E142" s="45" t="s">
        <v>19</v>
      </c>
      <c r="F142" s="45"/>
      <c r="G142" s="1">
        <v>11.04</v>
      </c>
      <c r="H142" s="9"/>
      <c r="I142" s="9"/>
      <c r="J142" s="1">
        <f t="shared" si="7"/>
        <v>0</v>
      </c>
      <c r="K142" s="17"/>
      <c r="L142" s="1">
        <f t="shared" si="6"/>
        <v>0</v>
      </c>
      <c r="M142" s="1">
        <f t="shared" si="8"/>
        <v>0</v>
      </c>
    </row>
    <row r="143" spans="1:13" ht="36.950000000000003" customHeight="1" thickBot="1">
      <c r="A143" s="35" t="s">
        <v>246</v>
      </c>
      <c r="B143" s="45" t="s">
        <v>228</v>
      </c>
      <c r="C143" s="45"/>
      <c r="D143" s="45"/>
      <c r="E143" s="45" t="s">
        <v>19</v>
      </c>
      <c r="F143" s="45"/>
      <c r="G143" s="1">
        <v>19.98</v>
      </c>
      <c r="H143" s="9"/>
      <c r="I143" s="9"/>
      <c r="J143" s="1">
        <f t="shared" si="7"/>
        <v>0</v>
      </c>
      <c r="K143" s="17"/>
      <c r="L143" s="1">
        <f t="shared" si="6"/>
        <v>0</v>
      </c>
      <c r="M143" s="1">
        <f t="shared" si="8"/>
        <v>0</v>
      </c>
    </row>
    <row r="144" spans="1:13" ht="24.95" customHeight="1" thickBot="1">
      <c r="A144" s="36" t="s">
        <v>247</v>
      </c>
      <c r="B144" s="52" t="s">
        <v>248</v>
      </c>
      <c r="C144" s="53"/>
      <c r="D144" s="53"/>
      <c r="E144" s="2"/>
      <c r="F144" s="2"/>
      <c r="G144" s="2"/>
      <c r="H144" s="12"/>
      <c r="I144" s="12"/>
      <c r="J144" s="25"/>
      <c r="K144" s="18"/>
      <c r="L144" s="25"/>
      <c r="M144" s="25">
        <f>SUM(M145:M151)</f>
        <v>0</v>
      </c>
    </row>
    <row r="145" spans="1:13" ht="27" customHeight="1" thickBot="1">
      <c r="A145" s="35" t="s">
        <v>249</v>
      </c>
      <c r="B145" s="45" t="s">
        <v>226</v>
      </c>
      <c r="C145" s="45"/>
      <c r="D145" s="45"/>
      <c r="E145" s="45" t="s">
        <v>19</v>
      </c>
      <c r="F145" s="45"/>
      <c r="G145" s="1">
        <v>177.91</v>
      </c>
      <c r="H145" s="9"/>
      <c r="I145" s="9"/>
      <c r="J145" s="1">
        <f t="shared" si="7"/>
        <v>0</v>
      </c>
      <c r="K145" s="17"/>
      <c r="L145" s="1">
        <f t="shared" si="6"/>
        <v>0</v>
      </c>
      <c r="M145" s="1">
        <f t="shared" si="8"/>
        <v>0</v>
      </c>
    </row>
    <row r="146" spans="1:13" ht="27" customHeight="1" thickBot="1">
      <c r="A146" s="35" t="s">
        <v>250</v>
      </c>
      <c r="B146" s="45" t="s">
        <v>251</v>
      </c>
      <c r="C146" s="45"/>
      <c r="D146" s="45"/>
      <c r="E146" s="45" t="s">
        <v>19</v>
      </c>
      <c r="F146" s="45"/>
      <c r="G146" s="1">
        <v>177.91</v>
      </c>
      <c r="H146" s="9"/>
      <c r="I146" s="9"/>
      <c r="J146" s="1">
        <f t="shared" si="7"/>
        <v>0</v>
      </c>
      <c r="K146" s="17"/>
      <c r="L146" s="1">
        <f t="shared" si="6"/>
        <v>0</v>
      </c>
      <c r="M146" s="1">
        <f t="shared" si="8"/>
        <v>0</v>
      </c>
    </row>
    <row r="147" spans="1:13" ht="27" customHeight="1" thickBot="1">
      <c r="A147" s="35" t="s">
        <v>252</v>
      </c>
      <c r="B147" s="45" t="s">
        <v>234</v>
      </c>
      <c r="C147" s="45"/>
      <c r="D147" s="45"/>
      <c r="E147" s="45" t="s">
        <v>19</v>
      </c>
      <c r="F147" s="45"/>
      <c r="G147" s="1">
        <v>177.91</v>
      </c>
      <c r="H147" s="9"/>
      <c r="I147" s="9"/>
      <c r="J147" s="1">
        <f t="shared" si="7"/>
        <v>0</v>
      </c>
      <c r="K147" s="17"/>
      <c r="L147" s="1">
        <f t="shared" si="6"/>
        <v>0</v>
      </c>
      <c r="M147" s="1">
        <f t="shared" si="8"/>
        <v>0</v>
      </c>
    </row>
    <row r="148" spans="1:13" ht="27" customHeight="1" thickBot="1">
      <c r="A148" s="35" t="s">
        <v>253</v>
      </c>
      <c r="B148" s="45" t="s">
        <v>254</v>
      </c>
      <c r="C148" s="45"/>
      <c r="D148" s="45"/>
      <c r="E148" s="45" t="s">
        <v>19</v>
      </c>
      <c r="F148" s="45"/>
      <c r="G148" s="1">
        <v>96.26</v>
      </c>
      <c r="H148" s="9"/>
      <c r="I148" s="9"/>
      <c r="J148" s="1">
        <f t="shared" si="7"/>
        <v>0</v>
      </c>
      <c r="K148" s="17"/>
      <c r="L148" s="1">
        <f t="shared" si="6"/>
        <v>0</v>
      </c>
      <c r="M148" s="1">
        <f t="shared" si="8"/>
        <v>0</v>
      </c>
    </row>
    <row r="149" spans="1:13" ht="27" customHeight="1" thickBot="1">
      <c r="A149" s="35" t="s">
        <v>255</v>
      </c>
      <c r="B149" s="45" t="s">
        <v>256</v>
      </c>
      <c r="C149" s="45"/>
      <c r="D149" s="45"/>
      <c r="E149" s="45" t="s">
        <v>19</v>
      </c>
      <c r="F149" s="45"/>
      <c r="G149" s="1">
        <v>104.92</v>
      </c>
      <c r="H149" s="9"/>
      <c r="I149" s="9"/>
      <c r="J149" s="1">
        <f t="shared" si="7"/>
        <v>0</v>
      </c>
      <c r="K149" s="17"/>
      <c r="L149" s="1">
        <f t="shared" si="6"/>
        <v>0</v>
      </c>
      <c r="M149" s="1">
        <f t="shared" si="8"/>
        <v>0</v>
      </c>
    </row>
    <row r="150" spans="1:13" ht="27" customHeight="1" thickBot="1">
      <c r="A150" s="35" t="s">
        <v>257</v>
      </c>
      <c r="B150" s="45" t="s">
        <v>258</v>
      </c>
      <c r="C150" s="45"/>
      <c r="D150" s="45"/>
      <c r="E150" s="45" t="s">
        <v>19</v>
      </c>
      <c r="F150" s="45"/>
      <c r="G150" s="1">
        <v>104.92</v>
      </c>
      <c r="H150" s="9"/>
      <c r="I150" s="9"/>
      <c r="J150" s="1">
        <f t="shared" si="7"/>
        <v>0</v>
      </c>
      <c r="K150" s="17"/>
      <c r="L150" s="1">
        <f t="shared" si="6"/>
        <v>0</v>
      </c>
      <c r="M150" s="1">
        <f t="shared" si="8"/>
        <v>0</v>
      </c>
    </row>
    <row r="151" spans="1:13" ht="27" customHeight="1" thickBot="1">
      <c r="A151" s="35" t="s">
        <v>259</v>
      </c>
      <c r="B151" s="45" t="s">
        <v>260</v>
      </c>
      <c r="C151" s="45"/>
      <c r="D151" s="45"/>
      <c r="E151" s="45" t="s">
        <v>16</v>
      </c>
      <c r="F151" s="45"/>
      <c r="G151" s="1">
        <v>173.95</v>
      </c>
      <c r="H151" s="9"/>
      <c r="I151" s="9"/>
      <c r="J151" s="1">
        <f t="shared" si="7"/>
        <v>0</v>
      </c>
      <c r="K151" s="17"/>
      <c r="L151" s="1">
        <f t="shared" si="6"/>
        <v>0</v>
      </c>
      <c r="M151" s="1">
        <f t="shared" si="8"/>
        <v>0</v>
      </c>
    </row>
    <row r="152" spans="1:13" ht="24.95" customHeight="1" thickBot="1">
      <c r="A152" s="36" t="s">
        <v>261</v>
      </c>
      <c r="B152" s="52" t="s">
        <v>262</v>
      </c>
      <c r="C152" s="53"/>
      <c r="D152" s="53"/>
      <c r="E152" s="2"/>
      <c r="F152" s="2"/>
      <c r="G152" s="2"/>
      <c r="H152" s="12"/>
      <c r="I152" s="12"/>
      <c r="J152" s="25"/>
      <c r="K152" s="18"/>
      <c r="L152" s="25"/>
      <c r="M152" s="25">
        <f>SUM(M153:M157)</f>
        <v>0</v>
      </c>
    </row>
    <row r="153" spans="1:13" ht="27" customHeight="1" thickBot="1">
      <c r="A153" s="35" t="s">
        <v>263</v>
      </c>
      <c r="B153" s="45" t="s">
        <v>224</v>
      </c>
      <c r="C153" s="45"/>
      <c r="D153" s="45"/>
      <c r="E153" s="45" t="s">
        <v>19</v>
      </c>
      <c r="F153" s="45"/>
      <c r="G153" s="1">
        <v>10.92</v>
      </c>
      <c r="H153" s="9"/>
      <c r="I153" s="9"/>
      <c r="J153" s="1">
        <f t="shared" si="7"/>
        <v>0</v>
      </c>
      <c r="K153" s="17"/>
      <c r="L153" s="1">
        <f t="shared" ref="L153:L215" si="9">TRUNC(J153*(K153+1),2)</f>
        <v>0</v>
      </c>
      <c r="M153" s="1">
        <f t="shared" si="8"/>
        <v>0</v>
      </c>
    </row>
    <row r="154" spans="1:13" ht="27" customHeight="1" thickBot="1">
      <c r="A154" s="35" t="s">
        <v>264</v>
      </c>
      <c r="B154" s="45" t="s">
        <v>226</v>
      </c>
      <c r="C154" s="45"/>
      <c r="D154" s="45"/>
      <c r="E154" s="45" t="s">
        <v>19</v>
      </c>
      <c r="F154" s="45"/>
      <c r="G154" s="1">
        <v>10.92</v>
      </c>
      <c r="H154" s="9"/>
      <c r="I154" s="9"/>
      <c r="J154" s="1">
        <f t="shared" si="7"/>
        <v>0</v>
      </c>
      <c r="K154" s="17"/>
      <c r="L154" s="1">
        <f t="shared" si="9"/>
        <v>0</v>
      </c>
      <c r="M154" s="1">
        <f t="shared" si="8"/>
        <v>0</v>
      </c>
    </row>
    <row r="155" spans="1:13" ht="36.950000000000003" customHeight="1" thickBot="1">
      <c r="A155" s="35" t="s">
        <v>265</v>
      </c>
      <c r="B155" s="45" t="s">
        <v>222</v>
      </c>
      <c r="C155" s="45"/>
      <c r="D155" s="45"/>
      <c r="E155" s="45" t="s">
        <v>19</v>
      </c>
      <c r="F155" s="45"/>
      <c r="G155" s="1">
        <v>10.92</v>
      </c>
      <c r="H155" s="9"/>
      <c r="I155" s="9"/>
      <c r="J155" s="1">
        <f t="shared" si="7"/>
        <v>0</v>
      </c>
      <c r="K155" s="17"/>
      <c r="L155" s="1">
        <f t="shared" si="9"/>
        <v>0</v>
      </c>
      <c r="M155" s="1">
        <f t="shared" si="8"/>
        <v>0</v>
      </c>
    </row>
    <row r="156" spans="1:13" ht="27" customHeight="1" thickBot="1">
      <c r="A156" s="35" t="s">
        <v>266</v>
      </c>
      <c r="B156" s="45" t="s">
        <v>251</v>
      </c>
      <c r="C156" s="45"/>
      <c r="D156" s="45"/>
      <c r="E156" s="45" t="s">
        <v>19</v>
      </c>
      <c r="F156" s="45"/>
      <c r="G156" s="1">
        <v>10.92</v>
      </c>
      <c r="H156" s="9"/>
      <c r="I156" s="9"/>
      <c r="J156" s="1">
        <f t="shared" si="7"/>
        <v>0</v>
      </c>
      <c r="K156" s="17"/>
      <c r="L156" s="1">
        <f t="shared" si="9"/>
        <v>0</v>
      </c>
      <c r="M156" s="1">
        <f t="shared" si="8"/>
        <v>0</v>
      </c>
    </row>
    <row r="157" spans="1:13" ht="27" customHeight="1" thickBot="1">
      <c r="A157" s="35" t="s">
        <v>267</v>
      </c>
      <c r="B157" s="45" t="s">
        <v>232</v>
      </c>
      <c r="C157" s="45"/>
      <c r="D157" s="45"/>
      <c r="E157" s="45" t="s">
        <v>19</v>
      </c>
      <c r="F157" s="45"/>
      <c r="G157" s="1">
        <v>10.92</v>
      </c>
      <c r="H157" s="9"/>
      <c r="I157" s="9"/>
      <c r="J157" s="1">
        <f t="shared" si="7"/>
        <v>0</v>
      </c>
      <c r="K157" s="17"/>
      <c r="L157" s="1">
        <f t="shared" si="9"/>
        <v>0</v>
      </c>
      <c r="M157" s="1">
        <f t="shared" si="8"/>
        <v>0</v>
      </c>
    </row>
    <row r="158" spans="1:13" ht="24.95" customHeight="1" thickBot="1">
      <c r="A158" s="34" t="s">
        <v>268</v>
      </c>
      <c r="B158" s="50" t="s">
        <v>269</v>
      </c>
      <c r="C158" s="51"/>
      <c r="D158" s="51"/>
      <c r="E158" s="3"/>
      <c r="F158" s="3"/>
      <c r="G158" s="3"/>
      <c r="H158" s="10"/>
      <c r="I158" s="10"/>
      <c r="J158" s="24"/>
      <c r="K158" s="16"/>
      <c r="L158" s="24"/>
      <c r="M158" s="24">
        <f>SUM(M159+M171)</f>
        <v>0</v>
      </c>
    </row>
    <row r="159" spans="1:13" ht="24.95" customHeight="1" thickBot="1">
      <c r="A159" s="36" t="s">
        <v>270</v>
      </c>
      <c r="B159" s="52" t="s">
        <v>271</v>
      </c>
      <c r="C159" s="53"/>
      <c r="D159" s="53"/>
      <c r="E159" s="2"/>
      <c r="F159" s="2"/>
      <c r="G159" s="2"/>
      <c r="H159" s="12"/>
      <c r="I159" s="12"/>
      <c r="J159" s="25"/>
      <c r="K159" s="18"/>
      <c r="L159" s="25"/>
      <c r="M159" s="25">
        <f>SUM(M160:M170)</f>
        <v>0</v>
      </c>
    </row>
    <row r="160" spans="1:13" ht="27" customHeight="1" thickBot="1">
      <c r="A160" s="35" t="s">
        <v>272</v>
      </c>
      <c r="B160" s="45" t="s">
        <v>256</v>
      </c>
      <c r="C160" s="45"/>
      <c r="D160" s="45"/>
      <c r="E160" s="45" t="s">
        <v>19</v>
      </c>
      <c r="F160" s="45"/>
      <c r="G160" s="1">
        <v>199.71</v>
      </c>
      <c r="H160" s="9"/>
      <c r="I160" s="9"/>
      <c r="J160" s="1">
        <f t="shared" si="7"/>
        <v>0</v>
      </c>
      <c r="K160" s="17"/>
      <c r="L160" s="1">
        <f t="shared" si="9"/>
        <v>0</v>
      </c>
      <c r="M160" s="1">
        <f t="shared" si="8"/>
        <v>0</v>
      </c>
    </row>
    <row r="161" spans="1:13" ht="27" customHeight="1" thickBot="1">
      <c r="A161" s="35" t="s">
        <v>273</v>
      </c>
      <c r="B161" s="45" t="s">
        <v>274</v>
      </c>
      <c r="C161" s="45"/>
      <c r="D161" s="45"/>
      <c r="E161" s="45" t="s">
        <v>19</v>
      </c>
      <c r="F161" s="45"/>
      <c r="G161" s="1">
        <v>251.31</v>
      </c>
      <c r="H161" s="9"/>
      <c r="I161" s="9"/>
      <c r="J161" s="1">
        <f t="shared" si="7"/>
        <v>0</v>
      </c>
      <c r="K161" s="17"/>
      <c r="L161" s="1">
        <f t="shared" si="9"/>
        <v>0</v>
      </c>
      <c r="M161" s="1">
        <f t="shared" si="8"/>
        <v>0</v>
      </c>
    </row>
    <row r="162" spans="1:13" ht="36.950000000000003" customHeight="1" thickBot="1">
      <c r="A162" s="35" t="s">
        <v>275</v>
      </c>
      <c r="B162" s="45" t="s">
        <v>276</v>
      </c>
      <c r="C162" s="45"/>
      <c r="D162" s="45"/>
      <c r="E162" s="45" t="s">
        <v>114</v>
      </c>
      <c r="F162" s="45"/>
      <c r="G162" s="1">
        <v>34</v>
      </c>
      <c r="H162" s="9"/>
      <c r="I162" s="9"/>
      <c r="J162" s="1">
        <f t="shared" si="7"/>
        <v>0</v>
      </c>
      <c r="K162" s="17"/>
      <c r="L162" s="1">
        <f t="shared" si="9"/>
        <v>0</v>
      </c>
      <c r="M162" s="1">
        <f t="shared" si="8"/>
        <v>0</v>
      </c>
    </row>
    <row r="163" spans="1:13" ht="27" customHeight="1" thickBot="1">
      <c r="A163" s="35" t="s">
        <v>277</v>
      </c>
      <c r="B163" s="45" t="s">
        <v>278</v>
      </c>
      <c r="C163" s="45"/>
      <c r="D163" s="45"/>
      <c r="E163" s="45" t="s">
        <v>19</v>
      </c>
      <c r="F163" s="45"/>
      <c r="G163" s="1">
        <v>2.88</v>
      </c>
      <c r="H163" s="9"/>
      <c r="I163" s="9"/>
      <c r="J163" s="1">
        <f t="shared" si="7"/>
        <v>0</v>
      </c>
      <c r="K163" s="17"/>
      <c r="L163" s="1">
        <f t="shared" si="9"/>
        <v>0</v>
      </c>
      <c r="M163" s="1">
        <f t="shared" si="8"/>
        <v>0</v>
      </c>
    </row>
    <row r="164" spans="1:13" ht="27" customHeight="1" thickBot="1">
      <c r="A164" s="35" t="s">
        <v>279</v>
      </c>
      <c r="B164" s="45" t="s">
        <v>280</v>
      </c>
      <c r="C164" s="45"/>
      <c r="D164" s="45"/>
      <c r="E164" s="45" t="s">
        <v>114</v>
      </c>
      <c r="F164" s="45"/>
      <c r="G164" s="1">
        <v>36</v>
      </c>
      <c r="H164" s="9"/>
      <c r="I164" s="9"/>
      <c r="J164" s="1">
        <f t="shared" si="7"/>
        <v>0</v>
      </c>
      <c r="K164" s="17"/>
      <c r="L164" s="1">
        <f t="shared" si="9"/>
        <v>0</v>
      </c>
      <c r="M164" s="1">
        <f t="shared" si="8"/>
        <v>0</v>
      </c>
    </row>
    <row r="165" spans="1:13" ht="36.950000000000003" customHeight="1" thickBot="1">
      <c r="A165" s="35" t="s">
        <v>281</v>
      </c>
      <c r="B165" s="45" t="s">
        <v>282</v>
      </c>
      <c r="C165" s="45"/>
      <c r="D165" s="45"/>
      <c r="E165" s="45" t="s">
        <v>114</v>
      </c>
      <c r="F165" s="45"/>
      <c r="G165" s="1">
        <v>5</v>
      </c>
      <c r="H165" s="9"/>
      <c r="I165" s="9"/>
      <c r="J165" s="1">
        <f t="shared" si="7"/>
        <v>0</v>
      </c>
      <c r="K165" s="17"/>
      <c r="L165" s="1">
        <f t="shared" si="9"/>
        <v>0</v>
      </c>
      <c r="M165" s="1">
        <f t="shared" si="8"/>
        <v>0</v>
      </c>
    </row>
    <row r="166" spans="1:13" ht="27" customHeight="1" thickBot="1">
      <c r="A166" s="35" t="s">
        <v>283</v>
      </c>
      <c r="B166" s="45" t="s">
        <v>284</v>
      </c>
      <c r="C166" s="45"/>
      <c r="D166" s="45"/>
      <c r="E166" s="45" t="s">
        <v>114</v>
      </c>
      <c r="F166" s="45"/>
      <c r="G166" s="1">
        <v>1</v>
      </c>
      <c r="H166" s="9"/>
      <c r="I166" s="9"/>
      <c r="J166" s="1">
        <f t="shared" si="7"/>
        <v>0</v>
      </c>
      <c r="K166" s="17"/>
      <c r="L166" s="1">
        <f t="shared" si="9"/>
        <v>0</v>
      </c>
      <c r="M166" s="1">
        <f t="shared" si="8"/>
        <v>0</v>
      </c>
    </row>
    <row r="167" spans="1:13" ht="27" customHeight="1" thickBot="1">
      <c r="A167" s="35" t="s">
        <v>285</v>
      </c>
      <c r="B167" s="45" t="s">
        <v>286</v>
      </c>
      <c r="C167" s="45"/>
      <c r="D167" s="45"/>
      <c r="E167" s="45" t="s">
        <v>19</v>
      </c>
      <c r="F167" s="45"/>
      <c r="G167" s="1">
        <v>1.79</v>
      </c>
      <c r="H167" s="9"/>
      <c r="I167" s="9"/>
      <c r="J167" s="1">
        <f t="shared" si="7"/>
        <v>0</v>
      </c>
      <c r="K167" s="17"/>
      <c r="L167" s="1">
        <f t="shared" si="9"/>
        <v>0</v>
      </c>
      <c r="M167" s="1">
        <f t="shared" si="8"/>
        <v>0</v>
      </c>
    </row>
    <row r="168" spans="1:13" ht="27" customHeight="1" thickBot="1">
      <c r="A168" s="35" t="s">
        <v>287</v>
      </c>
      <c r="B168" s="45" t="s">
        <v>288</v>
      </c>
      <c r="C168" s="45"/>
      <c r="D168" s="45"/>
      <c r="E168" s="45" t="s">
        <v>114</v>
      </c>
      <c r="F168" s="45"/>
      <c r="G168" s="1">
        <v>7</v>
      </c>
      <c r="H168" s="9"/>
      <c r="I168" s="9"/>
      <c r="J168" s="1">
        <f t="shared" si="7"/>
        <v>0</v>
      </c>
      <c r="K168" s="17"/>
      <c r="L168" s="1">
        <f t="shared" si="9"/>
        <v>0</v>
      </c>
      <c r="M168" s="1">
        <f t="shared" si="8"/>
        <v>0</v>
      </c>
    </row>
    <row r="169" spans="1:13" ht="27" customHeight="1" thickBot="1">
      <c r="A169" s="35" t="s">
        <v>289</v>
      </c>
      <c r="B169" s="45" t="s">
        <v>290</v>
      </c>
      <c r="C169" s="45"/>
      <c r="D169" s="45"/>
      <c r="E169" s="45" t="s">
        <v>114</v>
      </c>
      <c r="F169" s="45"/>
      <c r="G169" s="1">
        <v>1</v>
      </c>
      <c r="H169" s="9"/>
      <c r="I169" s="9"/>
      <c r="J169" s="1">
        <f t="shared" si="7"/>
        <v>0</v>
      </c>
      <c r="K169" s="17"/>
      <c r="L169" s="1">
        <f t="shared" si="9"/>
        <v>0</v>
      </c>
      <c r="M169" s="1">
        <f t="shared" si="8"/>
        <v>0</v>
      </c>
    </row>
    <row r="170" spans="1:13" ht="27" customHeight="1" thickBot="1">
      <c r="A170" s="35" t="s">
        <v>291</v>
      </c>
      <c r="B170" s="45" t="s">
        <v>292</v>
      </c>
      <c r="C170" s="45"/>
      <c r="D170" s="45"/>
      <c r="E170" s="45" t="s">
        <v>114</v>
      </c>
      <c r="F170" s="45"/>
      <c r="G170" s="1">
        <v>1</v>
      </c>
      <c r="H170" s="9"/>
      <c r="I170" s="9"/>
      <c r="J170" s="1">
        <f t="shared" si="7"/>
        <v>0</v>
      </c>
      <c r="K170" s="17"/>
      <c r="L170" s="1">
        <f t="shared" si="9"/>
        <v>0</v>
      </c>
      <c r="M170" s="1">
        <f t="shared" si="8"/>
        <v>0</v>
      </c>
    </row>
    <row r="171" spans="1:13" ht="24.95" customHeight="1" thickBot="1">
      <c r="A171" s="36" t="s">
        <v>293</v>
      </c>
      <c r="B171" s="52" t="s">
        <v>294</v>
      </c>
      <c r="C171" s="53"/>
      <c r="D171" s="53"/>
      <c r="E171" s="2"/>
      <c r="F171" s="2"/>
      <c r="G171" s="2"/>
      <c r="H171" s="12"/>
      <c r="I171" s="12"/>
      <c r="J171" s="25"/>
      <c r="K171" s="18"/>
      <c r="L171" s="25"/>
      <c r="M171" s="25">
        <f>SUM(M172:M173)</f>
        <v>0</v>
      </c>
    </row>
    <row r="172" spans="1:13" ht="36.950000000000003" customHeight="1" thickBot="1">
      <c r="A172" s="35" t="s">
        <v>295</v>
      </c>
      <c r="B172" s="45" t="s">
        <v>296</v>
      </c>
      <c r="C172" s="45"/>
      <c r="D172" s="45"/>
      <c r="E172" s="45" t="s">
        <v>19</v>
      </c>
      <c r="F172" s="45"/>
      <c r="G172" s="1">
        <v>59.02</v>
      </c>
      <c r="H172" s="9"/>
      <c r="I172" s="9"/>
      <c r="J172" s="1">
        <f t="shared" si="7"/>
        <v>0</v>
      </c>
      <c r="K172" s="17"/>
      <c r="L172" s="1">
        <f t="shared" si="9"/>
        <v>0</v>
      </c>
      <c r="M172" s="1">
        <f t="shared" si="8"/>
        <v>0</v>
      </c>
    </row>
    <row r="173" spans="1:13" ht="36.950000000000003" customHeight="1" thickBot="1">
      <c r="A173" s="35" t="s">
        <v>297</v>
      </c>
      <c r="B173" s="45" t="s">
        <v>298</v>
      </c>
      <c r="C173" s="45"/>
      <c r="D173" s="45"/>
      <c r="E173" s="45" t="s">
        <v>19</v>
      </c>
      <c r="F173" s="45"/>
      <c r="G173" s="1">
        <v>44.6</v>
      </c>
      <c r="H173" s="9"/>
      <c r="I173" s="9"/>
      <c r="J173" s="1">
        <f t="shared" si="7"/>
        <v>0</v>
      </c>
      <c r="K173" s="17"/>
      <c r="L173" s="1">
        <f t="shared" si="9"/>
        <v>0</v>
      </c>
      <c r="M173" s="1">
        <f t="shared" si="8"/>
        <v>0</v>
      </c>
    </row>
    <row r="174" spans="1:13" ht="24.95" customHeight="1" thickBot="1">
      <c r="A174" s="34" t="s">
        <v>299</v>
      </c>
      <c r="B174" s="50" t="s">
        <v>300</v>
      </c>
      <c r="C174" s="51"/>
      <c r="D174" s="51"/>
      <c r="E174" s="3"/>
      <c r="F174" s="3"/>
      <c r="G174" s="3"/>
      <c r="H174" s="10"/>
      <c r="I174" s="10"/>
      <c r="J174" s="24"/>
      <c r="K174" s="16"/>
      <c r="L174" s="24"/>
      <c r="M174" s="24">
        <f>SUM(M175+M201)</f>
        <v>0</v>
      </c>
    </row>
    <row r="175" spans="1:13" ht="24.95" customHeight="1" thickBot="1">
      <c r="A175" s="36" t="s">
        <v>301</v>
      </c>
      <c r="B175" s="52" t="s">
        <v>302</v>
      </c>
      <c r="C175" s="53"/>
      <c r="D175" s="53"/>
      <c r="E175" s="2"/>
      <c r="F175" s="2"/>
      <c r="G175" s="2"/>
      <c r="H175" s="12"/>
      <c r="I175" s="12"/>
      <c r="J175" s="25"/>
      <c r="K175" s="18"/>
      <c r="L175" s="25"/>
      <c r="M175" s="25">
        <f>SUM(M176:M200)</f>
        <v>0</v>
      </c>
    </row>
    <row r="176" spans="1:13" ht="24.95" customHeight="1" thickBot="1">
      <c r="A176" s="35" t="s">
        <v>303</v>
      </c>
      <c r="B176" s="45" t="s">
        <v>304</v>
      </c>
      <c r="C176" s="45"/>
      <c r="D176" s="45"/>
      <c r="E176" s="45" t="s">
        <v>114</v>
      </c>
      <c r="F176" s="45"/>
      <c r="G176" s="1">
        <v>1</v>
      </c>
      <c r="H176" s="9"/>
      <c r="I176" s="9"/>
      <c r="J176" s="1">
        <f t="shared" si="7"/>
        <v>0</v>
      </c>
      <c r="K176" s="17"/>
      <c r="L176" s="1">
        <f t="shared" si="9"/>
        <v>0</v>
      </c>
      <c r="M176" s="1">
        <f t="shared" si="8"/>
        <v>0</v>
      </c>
    </row>
    <row r="177" spans="1:13" ht="27" customHeight="1" thickBot="1">
      <c r="A177" s="35" t="s">
        <v>305</v>
      </c>
      <c r="B177" s="45" t="s">
        <v>306</v>
      </c>
      <c r="C177" s="45"/>
      <c r="D177" s="45"/>
      <c r="E177" s="45" t="s">
        <v>114</v>
      </c>
      <c r="F177" s="45"/>
      <c r="G177" s="1">
        <v>1</v>
      </c>
      <c r="H177" s="9"/>
      <c r="I177" s="9"/>
      <c r="J177" s="1">
        <f t="shared" si="7"/>
        <v>0</v>
      </c>
      <c r="K177" s="17"/>
      <c r="L177" s="1">
        <f t="shared" si="9"/>
        <v>0</v>
      </c>
      <c r="M177" s="1">
        <f t="shared" si="8"/>
        <v>0</v>
      </c>
    </row>
    <row r="178" spans="1:13" ht="24.95" customHeight="1" thickBot="1">
      <c r="A178" s="35" t="s">
        <v>307</v>
      </c>
      <c r="B178" s="45" t="s">
        <v>308</v>
      </c>
      <c r="C178" s="45"/>
      <c r="D178" s="45"/>
      <c r="E178" s="45" t="s">
        <v>16</v>
      </c>
      <c r="F178" s="45"/>
      <c r="G178" s="1">
        <v>3</v>
      </c>
      <c r="H178" s="9"/>
      <c r="I178" s="9"/>
      <c r="J178" s="1">
        <f t="shared" si="7"/>
        <v>0</v>
      </c>
      <c r="K178" s="17"/>
      <c r="L178" s="1">
        <f t="shared" si="9"/>
        <v>0</v>
      </c>
      <c r="M178" s="1">
        <f t="shared" si="8"/>
        <v>0</v>
      </c>
    </row>
    <row r="179" spans="1:13" ht="24.95" customHeight="1" thickBot="1">
      <c r="A179" s="35" t="s">
        <v>309</v>
      </c>
      <c r="B179" s="45" t="s">
        <v>310</v>
      </c>
      <c r="C179" s="45"/>
      <c r="D179" s="45"/>
      <c r="E179" s="45" t="s">
        <v>114</v>
      </c>
      <c r="F179" s="45"/>
      <c r="G179" s="1">
        <v>1</v>
      </c>
      <c r="H179" s="9"/>
      <c r="I179" s="9"/>
      <c r="J179" s="1">
        <f t="shared" si="7"/>
        <v>0</v>
      </c>
      <c r="K179" s="17"/>
      <c r="L179" s="1">
        <f t="shared" si="9"/>
        <v>0</v>
      </c>
      <c r="M179" s="1">
        <f t="shared" si="8"/>
        <v>0</v>
      </c>
    </row>
    <row r="180" spans="1:13" ht="27" customHeight="1" thickBot="1">
      <c r="A180" s="35" t="s">
        <v>311</v>
      </c>
      <c r="B180" s="45" t="s">
        <v>312</v>
      </c>
      <c r="C180" s="45"/>
      <c r="D180" s="45"/>
      <c r="E180" s="45" t="s">
        <v>114</v>
      </c>
      <c r="F180" s="45"/>
      <c r="G180" s="1">
        <v>1</v>
      </c>
      <c r="H180" s="9"/>
      <c r="I180" s="9"/>
      <c r="J180" s="1">
        <f t="shared" si="7"/>
        <v>0</v>
      </c>
      <c r="K180" s="17"/>
      <c r="L180" s="1">
        <f t="shared" si="9"/>
        <v>0</v>
      </c>
      <c r="M180" s="1">
        <f t="shared" si="8"/>
        <v>0</v>
      </c>
    </row>
    <row r="181" spans="1:13" ht="24.95" customHeight="1" thickBot="1">
      <c r="A181" s="35" t="s">
        <v>313</v>
      </c>
      <c r="B181" s="45" t="s">
        <v>314</v>
      </c>
      <c r="C181" s="45"/>
      <c r="D181" s="45"/>
      <c r="E181" s="45" t="s">
        <v>114</v>
      </c>
      <c r="F181" s="45"/>
      <c r="G181" s="1">
        <v>1</v>
      </c>
      <c r="H181" s="9"/>
      <c r="I181" s="9"/>
      <c r="J181" s="1">
        <f t="shared" si="7"/>
        <v>0</v>
      </c>
      <c r="K181" s="17"/>
      <c r="L181" s="1">
        <f t="shared" si="9"/>
        <v>0</v>
      </c>
      <c r="M181" s="1">
        <f t="shared" si="8"/>
        <v>0</v>
      </c>
    </row>
    <row r="182" spans="1:13" ht="27" customHeight="1" thickBot="1">
      <c r="A182" s="35" t="s">
        <v>315</v>
      </c>
      <c r="B182" s="45" t="s">
        <v>316</v>
      </c>
      <c r="C182" s="45"/>
      <c r="D182" s="45"/>
      <c r="E182" s="45" t="s">
        <v>114</v>
      </c>
      <c r="F182" s="45"/>
      <c r="G182" s="1">
        <v>1</v>
      </c>
      <c r="H182" s="9"/>
      <c r="I182" s="9"/>
      <c r="J182" s="1">
        <f t="shared" si="7"/>
        <v>0</v>
      </c>
      <c r="K182" s="17"/>
      <c r="L182" s="1">
        <f t="shared" si="9"/>
        <v>0</v>
      </c>
      <c r="M182" s="1">
        <f t="shared" si="8"/>
        <v>0</v>
      </c>
    </row>
    <row r="183" spans="1:13" ht="27" customHeight="1" thickBot="1">
      <c r="A183" s="35" t="s">
        <v>317</v>
      </c>
      <c r="B183" s="45" t="s">
        <v>318</v>
      </c>
      <c r="C183" s="45"/>
      <c r="D183" s="45"/>
      <c r="E183" s="45" t="s">
        <v>26</v>
      </c>
      <c r="F183" s="45"/>
      <c r="G183" s="1">
        <v>20</v>
      </c>
      <c r="H183" s="9"/>
      <c r="I183" s="9"/>
      <c r="J183" s="1">
        <f t="shared" si="7"/>
        <v>0</v>
      </c>
      <c r="K183" s="17"/>
      <c r="L183" s="1">
        <f t="shared" si="9"/>
        <v>0</v>
      </c>
      <c r="M183" s="1">
        <f t="shared" si="8"/>
        <v>0</v>
      </c>
    </row>
    <row r="184" spans="1:13" ht="27" customHeight="1" thickBot="1">
      <c r="A184" s="35" t="s">
        <v>319</v>
      </c>
      <c r="B184" s="45" t="s">
        <v>320</v>
      </c>
      <c r="C184" s="45"/>
      <c r="D184" s="45"/>
      <c r="E184" s="45" t="s">
        <v>26</v>
      </c>
      <c r="F184" s="45"/>
      <c r="G184" s="1">
        <v>10</v>
      </c>
      <c r="H184" s="9"/>
      <c r="I184" s="9"/>
      <c r="J184" s="1">
        <f t="shared" si="7"/>
        <v>0</v>
      </c>
      <c r="K184" s="17"/>
      <c r="L184" s="1">
        <f t="shared" si="9"/>
        <v>0</v>
      </c>
      <c r="M184" s="1">
        <f t="shared" si="8"/>
        <v>0</v>
      </c>
    </row>
    <row r="185" spans="1:13" ht="27" customHeight="1" thickBot="1">
      <c r="A185" s="35" t="s">
        <v>321</v>
      </c>
      <c r="B185" s="45" t="s">
        <v>322</v>
      </c>
      <c r="C185" s="45"/>
      <c r="D185" s="45"/>
      <c r="E185" s="45" t="s">
        <v>26</v>
      </c>
      <c r="F185" s="45"/>
      <c r="G185" s="1">
        <v>10</v>
      </c>
      <c r="H185" s="9"/>
      <c r="I185" s="9"/>
      <c r="J185" s="1">
        <f t="shared" si="7"/>
        <v>0</v>
      </c>
      <c r="K185" s="17"/>
      <c r="L185" s="1">
        <f t="shared" si="9"/>
        <v>0</v>
      </c>
      <c r="M185" s="1">
        <f t="shared" si="8"/>
        <v>0</v>
      </c>
    </row>
    <row r="186" spans="1:13" ht="36.950000000000003" customHeight="1" thickBot="1">
      <c r="A186" s="35" t="s">
        <v>323</v>
      </c>
      <c r="B186" s="45" t="s">
        <v>324</v>
      </c>
      <c r="C186" s="45"/>
      <c r="D186" s="45"/>
      <c r="E186" s="45" t="s">
        <v>325</v>
      </c>
      <c r="F186" s="45"/>
      <c r="G186" s="1">
        <v>1</v>
      </c>
      <c r="H186" s="9"/>
      <c r="I186" s="9"/>
      <c r="J186" s="1">
        <f t="shared" si="7"/>
        <v>0</v>
      </c>
      <c r="K186" s="17"/>
      <c r="L186" s="1">
        <f t="shared" si="9"/>
        <v>0</v>
      </c>
      <c r="M186" s="1">
        <f t="shared" si="8"/>
        <v>0</v>
      </c>
    </row>
    <row r="187" spans="1:13" ht="24.95" customHeight="1" thickBot="1">
      <c r="A187" s="35" t="s">
        <v>326</v>
      </c>
      <c r="B187" s="45" t="s">
        <v>327</v>
      </c>
      <c r="C187" s="45"/>
      <c r="D187" s="45"/>
      <c r="E187" s="45" t="s">
        <v>114</v>
      </c>
      <c r="F187" s="45"/>
      <c r="G187" s="1">
        <v>1</v>
      </c>
      <c r="H187" s="9"/>
      <c r="I187" s="9"/>
      <c r="J187" s="1">
        <f t="shared" si="7"/>
        <v>0</v>
      </c>
      <c r="K187" s="17"/>
      <c r="L187" s="1">
        <f t="shared" si="9"/>
        <v>0</v>
      </c>
      <c r="M187" s="1">
        <f t="shared" si="8"/>
        <v>0</v>
      </c>
    </row>
    <row r="188" spans="1:13" ht="36.950000000000003" customHeight="1" thickBot="1">
      <c r="A188" s="35" t="s">
        <v>328</v>
      </c>
      <c r="B188" s="45" t="s">
        <v>329</v>
      </c>
      <c r="C188" s="45"/>
      <c r="D188" s="45"/>
      <c r="E188" s="45" t="s">
        <v>114</v>
      </c>
      <c r="F188" s="45"/>
      <c r="G188" s="1">
        <v>4</v>
      </c>
      <c r="H188" s="9"/>
      <c r="I188" s="9"/>
      <c r="J188" s="1">
        <f t="shared" si="7"/>
        <v>0</v>
      </c>
      <c r="K188" s="17"/>
      <c r="L188" s="1">
        <f t="shared" si="9"/>
        <v>0</v>
      </c>
      <c r="M188" s="1">
        <f t="shared" si="8"/>
        <v>0</v>
      </c>
    </row>
    <row r="189" spans="1:13" ht="27" customHeight="1" thickBot="1">
      <c r="A189" s="35" t="s">
        <v>330</v>
      </c>
      <c r="B189" s="45" t="s">
        <v>331</v>
      </c>
      <c r="C189" s="45"/>
      <c r="D189" s="45"/>
      <c r="E189" s="45" t="s">
        <v>114</v>
      </c>
      <c r="F189" s="45"/>
      <c r="G189" s="1">
        <v>1</v>
      </c>
      <c r="H189" s="9"/>
      <c r="I189" s="9"/>
      <c r="J189" s="1">
        <f t="shared" si="7"/>
        <v>0</v>
      </c>
      <c r="K189" s="17"/>
      <c r="L189" s="1">
        <f t="shared" si="9"/>
        <v>0</v>
      </c>
      <c r="M189" s="1">
        <f t="shared" si="8"/>
        <v>0</v>
      </c>
    </row>
    <row r="190" spans="1:13" ht="27" customHeight="1" thickBot="1">
      <c r="A190" s="35" t="s">
        <v>332</v>
      </c>
      <c r="B190" s="45" t="s">
        <v>333</v>
      </c>
      <c r="C190" s="45"/>
      <c r="D190" s="45"/>
      <c r="E190" s="45" t="s">
        <v>114</v>
      </c>
      <c r="F190" s="45"/>
      <c r="G190" s="1">
        <v>1</v>
      </c>
      <c r="H190" s="9"/>
      <c r="I190" s="9"/>
      <c r="J190" s="1">
        <f t="shared" si="7"/>
        <v>0</v>
      </c>
      <c r="K190" s="17"/>
      <c r="L190" s="1">
        <f t="shared" si="9"/>
        <v>0</v>
      </c>
      <c r="M190" s="1">
        <f t="shared" si="8"/>
        <v>0</v>
      </c>
    </row>
    <row r="191" spans="1:13" ht="24.95" customHeight="1" thickBot="1">
      <c r="A191" s="35" t="s">
        <v>334</v>
      </c>
      <c r="B191" s="45" t="s">
        <v>335</v>
      </c>
      <c r="C191" s="45"/>
      <c r="D191" s="45"/>
      <c r="E191" s="45" t="s">
        <v>16</v>
      </c>
      <c r="F191" s="45"/>
      <c r="G191" s="1">
        <v>5</v>
      </c>
      <c r="H191" s="9"/>
      <c r="I191" s="9"/>
      <c r="J191" s="1">
        <f t="shared" si="7"/>
        <v>0</v>
      </c>
      <c r="K191" s="17"/>
      <c r="L191" s="1">
        <f t="shared" si="9"/>
        <v>0</v>
      </c>
      <c r="M191" s="1">
        <f t="shared" si="8"/>
        <v>0</v>
      </c>
    </row>
    <row r="192" spans="1:13" ht="27" customHeight="1" thickBot="1">
      <c r="A192" s="35" t="s">
        <v>336</v>
      </c>
      <c r="B192" s="45" t="s">
        <v>337</v>
      </c>
      <c r="C192" s="45"/>
      <c r="D192" s="45"/>
      <c r="E192" s="45" t="s">
        <v>114</v>
      </c>
      <c r="F192" s="45"/>
      <c r="G192" s="1">
        <v>1</v>
      </c>
      <c r="H192" s="9"/>
      <c r="I192" s="9"/>
      <c r="J192" s="1">
        <f t="shared" si="7"/>
        <v>0</v>
      </c>
      <c r="K192" s="17"/>
      <c r="L192" s="1">
        <f t="shared" si="9"/>
        <v>0</v>
      </c>
      <c r="M192" s="1">
        <f t="shared" si="8"/>
        <v>0</v>
      </c>
    </row>
    <row r="193" spans="1:13" ht="36.950000000000003" customHeight="1" thickBot="1">
      <c r="A193" s="35" t="s">
        <v>338</v>
      </c>
      <c r="B193" s="45" t="s">
        <v>339</v>
      </c>
      <c r="C193" s="45"/>
      <c r="D193" s="45"/>
      <c r="E193" s="45" t="s">
        <v>114</v>
      </c>
      <c r="F193" s="45"/>
      <c r="G193" s="1">
        <v>4</v>
      </c>
      <c r="H193" s="9"/>
      <c r="I193" s="9"/>
      <c r="J193" s="1">
        <f t="shared" si="7"/>
        <v>0</v>
      </c>
      <c r="K193" s="17"/>
      <c r="L193" s="1">
        <f t="shared" si="9"/>
        <v>0</v>
      </c>
      <c r="M193" s="1">
        <f t="shared" si="8"/>
        <v>0</v>
      </c>
    </row>
    <row r="194" spans="1:13" ht="36.950000000000003" customHeight="1" thickBot="1">
      <c r="A194" s="35" t="s">
        <v>340</v>
      </c>
      <c r="B194" s="45" t="s">
        <v>177</v>
      </c>
      <c r="C194" s="45"/>
      <c r="D194" s="45"/>
      <c r="E194" s="45" t="s">
        <v>19</v>
      </c>
      <c r="F194" s="45"/>
      <c r="G194" s="1">
        <v>2</v>
      </c>
      <c r="H194" s="9"/>
      <c r="I194" s="9"/>
      <c r="J194" s="1">
        <f t="shared" si="7"/>
        <v>0</v>
      </c>
      <c r="K194" s="17"/>
      <c r="L194" s="1">
        <f t="shared" si="9"/>
        <v>0</v>
      </c>
      <c r="M194" s="1">
        <f t="shared" si="8"/>
        <v>0</v>
      </c>
    </row>
    <row r="195" spans="1:13" ht="27" customHeight="1" thickBot="1">
      <c r="A195" s="35" t="s">
        <v>341</v>
      </c>
      <c r="B195" s="45" t="s">
        <v>224</v>
      </c>
      <c r="C195" s="45"/>
      <c r="D195" s="45"/>
      <c r="E195" s="45" t="s">
        <v>19</v>
      </c>
      <c r="F195" s="45"/>
      <c r="G195" s="1">
        <v>4.25</v>
      </c>
      <c r="H195" s="9"/>
      <c r="I195" s="9"/>
      <c r="J195" s="1">
        <f t="shared" si="7"/>
        <v>0</v>
      </c>
      <c r="K195" s="17"/>
      <c r="L195" s="1">
        <f t="shared" si="9"/>
        <v>0</v>
      </c>
      <c r="M195" s="1">
        <f t="shared" si="8"/>
        <v>0</v>
      </c>
    </row>
    <row r="196" spans="1:13" ht="36.950000000000003" customHeight="1" thickBot="1">
      <c r="A196" s="35" t="s">
        <v>342</v>
      </c>
      <c r="B196" s="45" t="s">
        <v>222</v>
      </c>
      <c r="C196" s="45"/>
      <c r="D196" s="45"/>
      <c r="E196" s="45" t="s">
        <v>19</v>
      </c>
      <c r="F196" s="45"/>
      <c r="G196" s="1">
        <v>4.25</v>
      </c>
      <c r="H196" s="9"/>
      <c r="I196" s="9"/>
      <c r="J196" s="1">
        <f t="shared" si="7"/>
        <v>0</v>
      </c>
      <c r="K196" s="17"/>
      <c r="L196" s="1">
        <f t="shared" si="9"/>
        <v>0</v>
      </c>
      <c r="M196" s="1">
        <f t="shared" si="8"/>
        <v>0</v>
      </c>
    </row>
    <row r="197" spans="1:13" ht="27" customHeight="1" thickBot="1">
      <c r="A197" s="35" t="s">
        <v>343</v>
      </c>
      <c r="B197" s="45" t="s">
        <v>226</v>
      </c>
      <c r="C197" s="45"/>
      <c r="D197" s="45"/>
      <c r="E197" s="45" t="s">
        <v>19</v>
      </c>
      <c r="F197" s="45"/>
      <c r="G197" s="1">
        <v>4.25</v>
      </c>
      <c r="H197" s="9"/>
      <c r="I197" s="9"/>
      <c r="J197" s="1">
        <f t="shared" si="7"/>
        <v>0</v>
      </c>
      <c r="K197" s="17"/>
      <c r="L197" s="1">
        <f t="shared" si="9"/>
        <v>0</v>
      </c>
      <c r="M197" s="1">
        <f t="shared" si="8"/>
        <v>0</v>
      </c>
    </row>
    <row r="198" spans="1:13" ht="27" customHeight="1" thickBot="1">
      <c r="A198" s="35" t="s">
        <v>344</v>
      </c>
      <c r="B198" s="45" t="s">
        <v>230</v>
      </c>
      <c r="C198" s="45"/>
      <c r="D198" s="45"/>
      <c r="E198" s="45" t="s">
        <v>19</v>
      </c>
      <c r="F198" s="45"/>
      <c r="G198" s="1">
        <v>4.25</v>
      </c>
      <c r="H198" s="9"/>
      <c r="I198" s="9"/>
      <c r="J198" s="1">
        <f t="shared" si="7"/>
        <v>0</v>
      </c>
      <c r="K198" s="17"/>
      <c r="L198" s="1">
        <f t="shared" si="9"/>
        <v>0</v>
      </c>
      <c r="M198" s="1">
        <f t="shared" si="8"/>
        <v>0</v>
      </c>
    </row>
    <row r="199" spans="1:13" ht="27" customHeight="1" thickBot="1">
      <c r="A199" s="35" t="s">
        <v>345</v>
      </c>
      <c r="B199" s="45" t="s">
        <v>232</v>
      </c>
      <c r="C199" s="45"/>
      <c r="D199" s="45"/>
      <c r="E199" s="45" t="s">
        <v>19</v>
      </c>
      <c r="F199" s="45"/>
      <c r="G199" s="1">
        <v>4.25</v>
      </c>
      <c r="H199" s="9"/>
      <c r="I199" s="9"/>
      <c r="J199" s="1">
        <f t="shared" si="7"/>
        <v>0</v>
      </c>
      <c r="K199" s="17"/>
      <c r="L199" s="1">
        <f t="shared" si="9"/>
        <v>0</v>
      </c>
      <c r="M199" s="1">
        <f t="shared" si="8"/>
        <v>0</v>
      </c>
    </row>
    <row r="200" spans="1:13" ht="27" customHeight="1" thickBot="1">
      <c r="A200" s="35" t="s">
        <v>346</v>
      </c>
      <c r="B200" s="45" t="s">
        <v>347</v>
      </c>
      <c r="C200" s="45"/>
      <c r="D200" s="45"/>
      <c r="E200" s="45" t="s">
        <v>114</v>
      </c>
      <c r="F200" s="45"/>
      <c r="G200" s="1">
        <v>1</v>
      </c>
      <c r="H200" s="9"/>
      <c r="I200" s="9"/>
      <c r="J200" s="1">
        <f t="shared" si="7"/>
        <v>0</v>
      </c>
      <c r="K200" s="17"/>
      <c r="L200" s="1">
        <f t="shared" si="9"/>
        <v>0</v>
      </c>
      <c r="M200" s="1">
        <f t="shared" si="8"/>
        <v>0</v>
      </c>
    </row>
    <row r="201" spans="1:13" ht="24.95" customHeight="1" thickBot="1">
      <c r="A201" s="36" t="s">
        <v>348</v>
      </c>
      <c r="B201" s="52" t="s">
        <v>349</v>
      </c>
      <c r="C201" s="53"/>
      <c r="D201" s="53"/>
      <c r="E201" s="2"/>
      <c r="F201" s="2"/>
      <c r="G201" s="2"/>
      <c r="H201" s="12"/>
      <c r="I201" s="12"/>
      <c r="J201" s="25"/>
      <c r="K201" s="18"/>
      <c r="L201" s="25"/>
      <c r="M201" s="25">
        <f>SUM(M202:M241)</f>
        <v>0</v>
      </c>
    </row>
    <row r="202" spans="1:13" ht="36.950000000000003" customHeight="1" thickBot="1">
      <c r="A202" s="35" t="s">
        <v>350</v>
      </c>
      <c r="B202" s="45" t="s">
        <v>351</v>
      </c>
      <c r="C202" s="45"/>
      <c r="D202" s="45"/>
      <c r="E202" s="45" t="s">
        <v>114</v>
      </c>
      <c r="F202" s="45"/>
      <c r="G202" s="1">
        <v>41</v>
      </c>
      <c r="H202" s="9"/>
      <c r="I202" s="9"/>
      <c r="J202" s="1">
        <f t="shared" si="7"/>
        <v>0</v>
      </c>
      <c r="K202" s="17"/>
      <c r="L202" s="1">
        <f t="shared" si="9"/>
        <v>0</v>
      </c>
      <c r="M202" s="1">
        <f t="shared" si="8"/>
        <v>0</v>
      </c>
    </row>
    <row r="203" spans="1:13" ht="36.950000000000003" customHeight="1" thickBot="1">
      <c r="A203" s="35" t="s">
        <v>352</v>
      </c>
      <c r="B203" s="45" t="s">
        <v>353</v>
      </c>
      <c r="C203" s="45"/>
      <c r="D203" s="45"/>
      <c r="E203" s="45" t="s">
        <v>114</v>
      </c>
      <c r="F203" s="45"/>
      <c r="G203" s="1">
        <v>11</v>
      </c>
      <c r="H203" s="9"/>
      <c r="I203" s="9"/>
      <c r="J203" s="1">
        <f t="shared" si="7"/>
        <v>0</v>
      </c>
      <c r="K203" s="17"/>
      <c r="L203" s="1">
        <f t="shared" si="9"/>
        <v>0</v>
      </c>
      <c r="M203" s="1">
        <f t="shared" si="8"/>
        <v>0</v>
      </c>
    </row>
    <row r="204" spans="1:13" ht="27" customHeight="1" thickBot="1">
      <c r="A204" s="35" t="s">
        <v>354</v>
      </c>
      <c r="B204" s="45" t="s">
        <v>312</v>
      </c>
      <c r="C204" s="45"/>
      <c r="D204" s="45"/>
      <c r="E204" s="45" t="s">
        <v>114</v>
      </c>
      <c r="F204" s="45"/>
      <c r="G204" s="1">
        <v>15</v>
      </c>
      <c r="H204" s="9"/>
      <c r="I204" s="9"/>
      <c r="J204" s="1">
        <f t="shared" si="7"/>
        <v>0</v>
      </c>
      <c r="K204" s="17"/>
      <c r="L204" s="1">
        <f t="shared" si="9"/>
        <v>0</v>
      </c>
      <c r="M204" s="1">
        <f t="shared" si="8"/>
        <v>0</v>
      </c>
    </row>
    <row r="205" spans="1:13" ht="27" customHeight="1" thickBot="1">
      <c r="A205" s="35" t="s">
        <v>355</v>
      </c>
      <c r="B205" s="45" t="s">
        <v>356</v>
      </c>
      <c r="C205" s="45"/>
      <c r="D205" s="45"/>
      <c r="E205" s="45" t="s">
        <v>16</v>
      </c>
      <c r="F205" s="45"/>
      <c r="G205" s="1">
        <v>352.7</v>
      </c>
      <c r="H205" s="9"/>
      <c r="I205" s="9"/>
      <c r="J205" s="1">
        <f t="shared" ref="J205:J268" si="10">SUM(H205+I205)</f>
        <v>0</v>
      </c>
      <c r="K205" s="17"/>
      <c r="L205" s="1">
        <f t="shared" si="9"/>
        <v>0</v>
      </c>
      <c r="M205" s="1">
        <f t="shared" ref="M205:M268" si="11">TRUNC(L205*G205,2)</f>
        <v>0</v>
      </c>
    </row>
    <row r="206" spans="1:13" ht="27" customHeight="1" thickBot="1">
      <c r="A206" s="35" t="s">
        <v>357</v>
      </c>
      <c r="B206" s="45" t="s">
        <v>358</v>
      </c>
      <c r="C206" s="45"/>
      <c r="D206" s="45"/>
      <c r="E206" s="45" t="s">
        <v>16</v>
      </c>
      <c r="F206" s="45"/>
      <c r="G206" s="1">
        <v>28.6</v>
      </c>
      <c r="H206" s="9"/>
      <c r="I206" s="9"/>
      <c r="J206" s="1">
        <f t="shared" si="10"/>
        <v>0</v>
      </c>
      <c r="K206" s="17"/>
      <c r="L206" s="1">
        <f t="shared" si="9"/>
        <v>0</v>
      </c>
      <c r="M206" s="1">
        <f t="shared" si="11"/>
        <v>0</v>
      </c>
    </row>
    <row r="207" spans="1:13" ht="27" customHeight="1" thickBot="1">
      <c r="A207" s="35" t="s">
        <v>359</v>
      </c>
      <c r="B207" s="45" t="s">
        <v>360</v>
      </c>
      <c r="C207" s="45"/>
      <c r="D207" s="45"/>
      <c r="E207" s="45" t="s">
        <v>16</v>
      </c>
      <c r="F207" s="45"/>
      <c r="G207" s="1">
        <v>879.55</v>
      </c>
      <c r="H207" s="9"/>
      <c r="I207" s="9"/>
      <c r="J207" s="1">
        <f t="shared" si="10"/>
        <v>0</v>
      </c>
      <c r="K207" s="17"/>
      <c r="L207" s="1">
        <f t="shared" si="9"/>
        <v>0</v>
      </c>
      <c r="M207" s="1">
        <f t="shared" si="11"/>
        <v>0</v>
      </c>
    </row>
    <row r="208" spans="1:13" ht="27" customHeight="1" thickBot="1">
      <c r="A208" s="35" t="s">
        <v>361</v>
      </c>
      <c r="B208" s="45" t="s">
        <v>362</v>
      </c>
      <c r="C208" s="45"/>
      <c r="D208" s="45"/>
      <c r="E208" s="45" t="s">
        <v>16</v>
      </c>
      <c r="F208" s="45"/>
      <c r="G208" s="1">
        <v>1659.2</v>
      </c>
      <c r="H208" s="9"/>
      <c r="I208" s="9"/>
      <c r="J208" s="1">
        <f t="shared" si="10"/>
        <v>0</v>
      </c>
      <c r="K208" s="17"/>
      <c r="L208" s="1">
        <f t="shared" si="9"/>
        <v>0</v>
      </c>
      <c r="M208" s="1">
        <f t="shared" si="11"/>
        <v>0</v>
      </c>
    </row>
    <row r="209" spans="1:13" ht="27" customHeight="1" thickBot="1">
      <c r="A209" s="35" t="s">
        <v>363</v>
      </c>
      <c r="B209" s="45" t="s">
        <v>364</v>
      </c>
      <c r="C209" s="45"/>
      <c r="D209" s="45"/>
      <c r="E209" s="45" t="s">
        <v>16</v>
      </c>
      <c r="F209" s="45"/>
      <c r="G209" s="1">
        <v>527.19000000000005</v>
      </c>
      <c r="H209" s="9"/>
      <c r="I209" s="9"/>
      <c r="J209" s="1">
        <f t="shared" si="10"/>
        <v>0</v>
      </c>
      <c r="K209" s="17"/>
      <c r="L209" s="1">
        <f t="shared" si="9"/>
        <v>0</v>
      </c>
      <c r="M209" s="1">
        <f t="shared" si="11"/>
        <v>0</v>
      </c>
    </row>
    <row r="210" spans="1:13" ht="27" customHeight="1" thickBot="1">
      <c r="A210" s="35" t="s">
        <v>365</v>
      </c>
      <c r="B210" s="45" t="s">
        <v>366</v>
      </c>
      <c r="C210" s="45"/>
      <c r="D210" s="45"/>
      <c r="E210" s="45" t="s">
        <v>16</v>
      </c>
      <c r="F210" s="45"/>
      <c r="G210" s="1">
        <v>91.5</v>
      </c>
      <c r="H210" s="9"/>
      <c r="I210" s="9"/>
      <c r="J210" s="1">
        <f t="shared" si="10"/>
        <v>0</v>
      </c>
      <c r="K210" s="17"/>
      <c r="L210" s="1">
        <f t="shared" si="9"/>
        <v>0</v>
      </c>
      <c r="M210" s="1">
        <f t="shared" si="11"/>
        <v>0</v>
      </c>
    </row>
    <row r="211" spans="1:13" ht="27" customHeight="1" thickBot="1">
      <c r="A211" s="35" t="s">
        <v>367</v>
      </c>
      <c r="B211" s="45" t="s">
        <v>368</v>
      </c>
      <c r="C211" s="45"/>
      <c r="D211" s="45"/>
      <c r="E211" s="45" t="s">
        <v>114</v>
      </c>
      <c r="F211" s="45"/>
      <c r="G211" s="1">
        <v>17</v>
      </c>
      <c r="H211" s="9"/>
      <c r="I211" s="9"/>
      <c r="J211" s="1">
        <f t="shared" si="10"/>
        <v>0</v>
      </c>
      <c r="K211" s="17"/>
      <c r="L211" s="1">
        <f t="shared" si="9"/>
        <v>0</v>
      </c>
      <c r="M211" s="1">
        <f t="shared" si="11"/>
        <v>0</v>
      </c>
    </row>
    <row r="212" spans="1:13" ht="27" customHeight="1" thickBot="1">
      <c r="A212" s="35" t="s">
        <v>369</v>
      </c>
      <c r="B212" s="45" t="s">
        <v>370</v>
      </c>
      <c r="C212" s="45"/>
      <c r="D212" s="45"/>
      <c r="E212" s="45" t="s">
        <v>114</v>
      </c>
      <c r="F212" s="45"/>
      <c r="G212" s="1">
        <v>78</v>
      </c>
      <c r="H212" s="9"/>
      <c r="I212" s="9"/>
      <c r="J212" s="1">
        <f t="shared" si="10"/>
        <v>0</v>
      </c>
      <c r="K212" s="17"/>
      <c r="L212" s="1">
        <f t="shared" si="9"/>
        <v>0</v>
      </c>
      <c r="M212" s="1">
        <f t="shared" si="11"/>
        <v>0</v>
      </c>
    </row>
    <row r="213" spans="1:13" ht="27" customHeight="1" thickBot="1">
      <c r="A213" s="35" t="s">
        <v>371</v>
      </c>
      <c r="B213" s="45" t="s">
        <v>372</v>
      </c>
      <c r="C213" s="45"/>
      <c r="D213" s="45"/>
      <c r="E213" s="45" t="s">
        <v>114</v>
      </c>
      <c r="F213" s="45"/>
      <c r="G213" s="1">
        <v>10</v>
      </c>
      <c r="H213" s="9"/>
      <c r="I213" s="9"/>
      <c r="J213" s="1">
        <f t="shared" si="10"/>
        <v>0</v>
      </c>
      <c r="K213" s="17"/>
      <c r="L213" s="1">
        <f t="shared" si="9"/>
        <v>0</v>
      </c>
      <c r="M213" s="1">
        <f t="shared" si="11"/>
        <v>0</v>
      </c>
    </row>
    <row r="214" spans="1:13" ht="27" customHeight="1" thickBot="1">
      <c r="A214" s="35" t="s">
        <v>373</v>
      </c>
      <c r="B214" s="45" t="s">
        <v>374</v>
      </c>
      <c r="C214" s="45"/>
      <c r="D214" s="45"/>
      <c r="E214" s="45" t="s">
        <v>114</v>
      </c>
      <c r="F214" s="45"/>
      <c r="G214" s="1">
        <v>2</v>
      </c>
      <c r="H214" s="9"/>
      <c r="I214" s="9"/>
      <c r="J214" s="1">
        <f t="shared" si="10"/>
        <v>0</v>
      </c>
      <c r="K214" s="17"/>
      <c r="L214" s="1">
        <f t="shared" si="9"/>
        <v>0</v>
      </c>
      <c r="M214" s="1">
        <f t="shared" si="11"/>
        <v>0</v>
      </c>
    </row>
    <row r="215" spans="1:13" ht="27" customHeight="1" thickBot="1">
      <c r="A215" s="35" t="s">
        <v>375</v>
      </c>
      <c r="B215" s="45" t="s">
        <v>376</v>
      </c>
      <c r="C215" s="45"/>
      <c r="D215" s="45"/>
      <c r="E215" s="45" t="s">
        <v>114</v>
      </c>
      <c r="F215" s="45"/>
      <c r="G215" s="1">
        <v>1</v>
      </c>
      <c r="H215" s="9"/>
      <c r="I215" s="9"/>
      <c r="J215" s="1">
        <f t="shared" si="10"/>
        <v>0</v>
      </c>
      <c r="K215" s="17"/>
      <c r="L215" s="1">
        <f t="shared" si="9"/>
        <v>0</v>
      </c>
      <c r="M215" s="1">
        <f t="shared" si="11"/>
        <v>0</v>
      </c>
    </row>
    <row r="216" spans="1:13" ht="27" customHeight="1" thickBot="1">
      <c r="A216" s="35" t="s">
        <v>377</v>
      </c>
      <c r="B216" s="45" t="s">
        <v>378</v>
      </c>
      <c r="C216" s="45"/>
      <c r="D216" s="45"/>
      <c r="E216" s="45" t="s">
        <v>114</v>
      </c>
      <c r="F216" s="45"/>
      <c r="G216" s="1">
        <v>20</v>
      </c>
      <c r="H216" s="9"/>
      <c r="I216" s="9"/>
      <c r="J216" s="1">
        <f t="shared" si="10"/>
        <v>0</v>
      </c>
      <c r="K216" s="17"/>
      <c r="L216" s="1">
        <f t="shared" ref="L216:L279" si="12">TRUNC(J216*(K216+1),2)</f>
        <v>0</v>
      </c>
      <c r="M216" s="1">
        <f t="shared" si="11"/>
        <v>0</v>
      </c>
    </row>
    <row r="217" spans="1:13" ht="27" customHeight="1" thickBot="1">
      <c r="A217" s="35" t="s">
        <v>379</v>
      </c>
      <c r="B217" s="45" t="s">
        <v>380</v>
      </c>
      <c r="C217" s="45"/>
      <c r="D217" s="45"/>
      <c r="E217" s="45" t="s">
        <v>114</v>
      </c>
      <c r="F217" s="45"/>
      <c r="G217" s="1">
        <v>12</v>
      </c>
      <c r="H217" s="9"/>
      <c r="I217" s="9"/>
      <c r="J217" s="1">
        <f t="shared" si="10"/>
        <v>0</v>
      </c>
      <c r="K217" s="17"/>
      <c r="L217" s="1">
        <f t="shared" si="12"/>
        <v>0</v>
      </c>
      <c r="M217" s="1">
        <f t="shared" si="11"/>
        <v>0</v>
      </c>
    </row>
    <row r="218" spans="1:13" ht="27" customHeight="1" thickBot="1">
      <c r="A218" s="35" t="s">
        <v>381</v>
      </c>
      <c r="B218" s="45" t="s">
        <v>382</v>
      </c>
      <c r="C218" s="45"/>
      <c r="D218" s="45"/>
      <c r="E218" s="45" t="s">
        <v>114</v>
      </c>
      <c r="F218" s="45"/>
      <c r="G218" s="1">
        <v>9</v>
      </c>
      <c r="H218" s="9"/>
      <c r="I218" s="9"/>
      <c r="J218" s="1">
        <f t="shared" si="10"/>
        <v>0</v>
      </c>
      <c r="K218" s="17"/>
      <c r="L218" s="1">
        <f t="shared" si="12"/>
        <v>0</v>
      </c>
      <c r="M218" s="1">
        <f t="shared" si="11"/>
        <v>0</v>
      </c>
    </row>
    <row r="219" spans="1:13" ht="27" customHeight="1" thickBot="1">
      <c r="A219" s="35" t="s">
        <v>383</v>
      </c>
      <c r="B219" s="45" t="s">
        <v>384</v>
      </c>
      <c r="C219" s="45"/>
      <c r="D219" s="45"/>
      <c r="E219" s="45" t="s">
        <v>16</v>
      </c>
      <c r="F219" s="45"/>
      <c r="G219" s="1">
        <v>241.37</v>
      </c>
      <c r="H219" s="9"/>
      <c r="I219" s="9"/>
      <c r="J219" s="1">
        <f t="shared" si="10"/>
        <v>0</v>
      </c>
      <c r="K219" s="17"/>
      <c r="L219" s="1">
        <f t="shared" si="12"/>
        <v>0</v>
      </c>
      <c r="M219" s="1">
        <f t="shared" si="11"/>
        <v>0</v>
      </c>
    </row>
    <row r="220" spans="1:13" ht="27" customHeight="1" thickBot="1">
      <c r="A220" s="35" t="s">
        <v>385</v>
      </c>
      <c r="B220" s="45" t="s">
        <v>386</v>
      </c>
      <c r="C220" s="45"/>
      <c r="D220" s="45"/>
      <c r="E220" s="45" t="s">
        <v>114</v>
      </c>
      <c r="F220" s="45"/>
      <c r="G220" s="1">
        <v>2</v>
      </c>
      <c r="H220" s="9"/>
      <c r="I220" s="9"/>
      <c r="J220" s="1">
        <f t="shared" si="10"/>
        <v>0</v>
      </c>
      <c r="K220" s="17"/>
      <c r="L220" s="1">
        <f t="shared" si="12"/>
        <v>0</v>
      </c>
      <c r="M220" s="1">
        <f t="shared" si="11"/>
        <v>0</v>
      </c>
    </row>
    <row r="221" spans="1:13" ht="36.950000000000003" customHeight="1" thickBot="1">
      <c r="A221" s="35" t="s">
        <v>387</v>
      </c>
      <c r="B221" s="45" t="s">
        <v>388</v>
      </c>
      <c r="C221" s="45"/>
      <c r="D221" s="45"/>
      <c r="E221" s="45" t="s">
        <v>114</v>
      </c>
      <c r="F221" s="45"/>
      <c r="G221" s="1">
        <v>10</v>
      </c>
      <c r="H221" s="9"/>
      <c r="I221" s="9"/>
      <c r="J221" s="1">
        <f t="shared" si="10"/>
        <v>0</v>
      </c>
      <c r="K221" s="17"/>
      <c r="L221" s="1">
        <f t="shared" si="12"/>
        <v>0</v>
      </c>
      <c r="M221" s="1">
        <f t="shared" si="11"/>
        <v>0</v>
      </c>
    </row>
    <row r="222" spans="1:13" ht="27" customHeight="1" thickBot="1">
      <c r="A222" s="35" t="s">
        <v>389</v>
      </c>
      <c r="B222" s="45" t="s">
        <v>390</v>
      </c>
      <c r="C222" s="45"/>
      <c r="D222" s="45"/>
      <c r="E222" s="45" t="s">
        <v>114</v>
      </c>
      <c r="F222" s="45"/>
      <c r="G222" s="1">
        <v>31</v>
      </c>
      <c r="H222" s="9"/>
      <c r="I222" s="9"/>
      <c r="J222" s="1">
        <f t="shared" si="10"/>
        <v>0</v>
      </c>
      <c r="K222" s="17"/>
      <c r="L222" s="1">
        <f t="shared" si="12"/>
        <v>0</v>
      </c>
      <c r="M222" s="1">
        <f t="shared" si="11"/>
        <v>0</v>
      </c>
    </row>
    <row r="223" spans="1:13" ht="27" customHeight="1" thickBot="1">
      <c r="A223" s="35" t="s">
        <v>391</v>
      </c>
      <c r="B223" s="45" t="s">
        <v>392</v>
      </c>
      <c r="C223" s="45"/>
      <c r="D223" s="45"/>
      <c r="E223" s="45" t="s">
        <v>114</v>
      </c>
      <c r="F223" s="45"/>
      <c r="G223" s="1">
        <v>1</v>
      </c>
      <c r="H223" s="9"/>
      <c r="I223" s="9"/>
      <c r="J223" s="1">
        <f t="shared" si="10"/>
        <v>0</v>
      </c>
      <c r="K223" s="17"/>
      <c r="L223" s="1">
        <f t="shared" si="12"/>
        <v>0</v>
      </c>
      <c r="M223" s="1">
        <f t="shared" si="11"/>
        <v>0</v>
      </c>
    </row>
    <row r="224" spans="1:13" ht="27" customHeight="1" thickBot="1">
      <c r="A224" s="35" t="s">
        <v>393</v>
      </c>
      <c r="B224" s="45" t="s">
        <v>394</v>
      </c>
      <c r="C224" s="45"/>
      <c r="D224" s="45"/>
      <c r="E224" s="45" t="s">
        <v>114</v>
      </c>
      <c r="F224" s="45"/>
      <c r="G224" s="1">
        <v>8</v>
      </c>
      <c r="H224" s="9"/>
      <c r="I224" s="9"/>
      <c r="J224" s="1">
        <f t="shared" si="10"/>
        <v>0</v>
      </c>
      <c r="K224" s="17"/>
      <c r="L224" s="1">
        <f t="shared" si="12"/>
        <v>0</v>
      </c>
      <c r="M224" s="1">
        <f t="shared" si="11"/>
        <v>0</v>
      </c>
    </row>
    <row r="225" spans="1:13" ht="27" customHeight="1" thickBot="1">
      <c r="A225" s="35" t="s">
        <v>395</v>
      </c>
      <c r="B225" s="45" t="s">
        <v>396</v>
      </c>
      <c r="C225" s="45"/>
      <c r="D225" s="45"/>
      <c r="E225" s="45" t="s">
        <v>114</v>
      </c>
      <c r="F225" s="45"/>
      <c r="G225" s="1">
        <v>1</v>
      </c>
      <c r="H225" s="9"/>
      <c r="I225" s="9"/>
      <c r="J225" s="1">
        <f t="shared" si="10"/>
        <v>0</v>
      </c>
      <c r="K225" s="17"/>
      <c r="L225" s="1">
        <f t="shared" si="12"/>
        <v>0</v>
      </c>
      <c r="M225" s="1">
        <f t="shared" si="11"/>
        <v>0</v>
      </c>
    </row>
    <row r="226" spans="1:13" ht="27" customHeight="1" thickBot="1">
      <c r="A226" s="35" t="s">
        <v>397</v>
      </c>
      <c r="B226" s="45" t="s">
        <v>398</v>
      </c>
      <c r="C226" s="45"/>
      <c r="D226" s="45"/>
      <c r="E226" s="45" t="s">
        <v>114</v>
      </c>
      <c r="F226" s="45"/>
      <c r="G226" s="1">
        <v>8</v>
      </c>
      <c r="H226" s="9"/>
      <c r="I226" s="9"/>
      <c r="J226" s="1">
        <f t="shared" si="10"/>
        <v>0</v>
      </c>
      <c r="K226" s="17"/>
      <c r="L226" s="1">
        <f t="shared" si="12"/>
        <v>0</v>
      </c>
      <c r="M226" s="1">
        <f t="shared" si="11"/>
        <v>0</v>
      </c>
    </row>
    <row r="227" spans="1:13" ht="27" customHeight="1" thickBot="1">
      <c r="A227" s="35" t="s">
        <v>399</v>
      </c>
      <c r="B227" s="45" t="s">
        <v>400</v>
      </c>
      <c r="C227" s="45"/>
      <c r="D227" s="45"/>
      <c r="E227" s="45" t="s">
        <v>114</v>
      </c>
      <c r="F227" s="45"/>
      <c r="G227" s="1">
        <v>8</v>
      </c>
      <c r="H227" s="9"/>
      <c r="I227" s="9"/>
      <c r="J227" s="1">
        <f t="shared" si="10"/>
        <v>0</v>
      </c>
      <c r="K227" s="17"/>
      <c r="L227" s="1">
        <f t="shared" si="12"/>
        <v>0</v>
      </c>
      <c r="M227" s="1">
        <f t="shared" si="11"/>
        <v>0</v>
      </c>
    </row>
    <row r="228" spans="1:13" ht="27" customHeight="1" thickBot="1">
      <c r="A228" s="35" t="s">
        <v>401</v>
      </c>
      <c r="B228" s="45" t="s">
        <v>402</v>
      </c>
      <c r="C228" s="45"/>
      <c r="D228" s="45"/>
      <c r="E228" s="45" t="s">
        <v>114</v>
      </c>
      <c r="F228" s="45"/>
      <c r="G228" s="1">
        <v>8</v>
      </c>
      <c r="H228" s="9"/>
      <c r="I228" s="9"/>
      <c r="J228" s="1">
        <f t="shared" si="10"/>
        <v>0</v>
      </c>
      <c r="K228" s="17"/>
      <c r="L228" s="1">
        <f t="shared" si="12"/>
        <v>0</v>
      </c>
      <c r="M228" s="1">
        <f t="shared" si="11"/>
        <v>0</v>
      </c>
    </row>
    <row r="229" spans="1:13" ht="36.950000000000003" customHeight="1" thickBot="1">
      <c r="A229" s="35" t="s">
        <v>403</v>
      </c>
      <c r="B229" s="45" t="s">
        <v>404</v>
      </c>
      <c r="C229" s="45"/>
      <c r="D229" s="45"/>
      <c r="E229" s="45" t="s">
        <v>114</v>
      </c>
      <c r="F229" s="45"/>
      <c r="G229" s="1">
        <v>8</v>
      </c>
      <c r="H229" s="9"/>
      <c r="I229" s="9"/>
      <c r="J229" s="1">
        <f t="shared" si="10"/>
        <v>0</v>
      </c>
      <c r="K229" s="17"/>
      <c r="L229" s="1">
        <f t="shared" si="12"/>
        <v>0</v>
      </c>
      <c r="M229" s="1">
        <f t="shared" si="11"/>
        <v>0</v>
      </c>
    </row>
    <row r="230" spans="1:13" ht="27" customHeight="1" thickBot="1">
      <c r="A230" s="35" t="s">
        <v>405</v>
      </c>
      <c r="B230" s="45" t="s">
        <v>406</v>
      </c>
      <c r="C230" s="45"/>
      <c r="D230" s="45"/>
      <c r="E230" s="45" t="s">
        <v>114</v>
      </c>
      <c r="F230" s="45"/>
      <c r="G230" s="1">
        <v>8</v>
      </c>
      <c r="H230" s="9"/>
      <c r="I230" s="9"/>
      <c r="J230" s="1">
        <f t="shared" si="10"/>
        <v>0</v>
      </c>
      <c r="K230" s="17"/>
      <c r="L230" s="1">
        <f t="shared" si="12"/>
        <v>0</v>
      </c>
      <c r="M230" s="1">
        <f t="shared" si="11"/>
        <v>0</v>
      </c>
    </row>
    <row r="231" spans="1:13" ht="36.950000000000003" customHeight="1" thickBot="1">
      <c r="A231" s="35" t="s">
        <v>407</v>
      </c>
      <c r="B231" s="45" t="s">
        <v>408</v>
      </c>
      <c r="C231" s="45"/>
      <c r="D231" s="45"/>
      <c r="E231" s="45" t="s">
        <v>16</v>
      </c>
      <c r="F231" s="45"/>
      <c r="G231" s="1">
        <v>55.1</v>
      </c>
      <c r="H231" s="9"/>
      <c r="I231" s="9"/>
      <c r="J231" s="1">
        <f t="shared" si="10"/>
        <v>0</v>
      </c>
      <c r="K231" s="17"/>
      <c r="L231" s="1">
        <f t="shared" si="12"/>
        <v>0</v>
      </c>
      <c r="M231" s="1">
        <f t="shared" si="11"/>
        <v>0</v>
      </c>
    </row>
    <row r="232" spans="1:13" ht="36.950000000000003" customHeight="1" thickBot="1">
      <c r="A232" s="35" t="s">
        <v>409</v>
      </c>
      <c r="B232" s="45" t="s">
        <v>408</v>
      </c>
      <c r="C232" s="45"/>
      <c r="D232" s="45"/>
      <c r="E232" s="45" t="s">
        <v>16</v>
      </c>
      <c r="F232" s="45"/>
      <c r="G232" s="1">
        <v>142.33000000000001</v>
      </c>
      <c r="H232" s="9"/>
      <c r="I232" s="9"/>
      <c r="J232" s="1">
        <f t="shared" si="10"/>
        <v>0</v>
      </c>
      <c r="K232" s="17"/>
      <c r="L232" s="1">
        <f t="shared" si="12"/>
        <v>0</v>
      </c>
      <c r="M232" s="1">
        <f t="shared" si="11"/>
        <v>0</v>
      </c>
    </row>
    <row r="233" spans="1:13" ht="27" customHeight="1" thickBot="1">
      <c r="A233" s="35" t="s">
        <v>410</v>
      </c>
      <c r="B233" s="45" t="s">
        <v>411</v>
      </c>
      <c r="C233" s="45"/>
      <c r="D233" s="45"/>
      <c r="E233" s="45" t="s">
        <v>16</v>
      </c>
      <c r="F233" s="45"/>
      <c r="G233" s="1">
        <v>86</v>
      </c>
      <c r="H233" s="9"/>
      <c r="I233" s="9"/>
      <c r="J233" s="1">
        <f t="shared" si="10"/>
        <v>0</v>
      </c>
      <c r="K233" s="17"/>
      <c r="L233" s="1">
        <f t="shared" si="12"/>
        <v>0</v>
      </c>
      <c r="M233" s="1">
        <f t="shared" si="11"/>
        <v>0</v>
      </c>
    </row>
    <row r="234" spans="1:13" ht="27" customHeight="1" thickBot="1">
      <c r="A234" s="35" t="s">
        <v>412</v>
      </c>
      <c r="B234" s="45" t="s">
        <v>413</v>
      </c>
      <c r="C234" s="45"/>
      <c r="D234" s="45"/>
      <c r="E234" s="45" t="s">
        <v>114</v>
      </c>
      <c r="F234" s="45"/>
      <c r="G234" s="1">
        <v>2</v>
      </c>
      <c r="H234" s="9"/>
      <c r="I234" s="9"/>
      <c r="J234" s="1">
        <f t="shared" si="10"/>
        <v>0</v>
      </c>
      <c r="K234" s="17"/>
      <c r="L234" s="1">
        <f t="shared" si="12"/>
        <v>0</v>
      </c>
      <c r="M234" s="1">
        <f t="shared" si="11"/>
        <v>0</v>
      </c>
    </row>
    <row r="235" spans="1:13" ht="36.950000000000003" customHeight="1" thickBot="1">
      <c r="A235" s="35" t="s">
        <v>414</v>
      </c>
      <c r="B235" s="45" t="s">
        <v>415</v>
      </c>
      <c r="C235" s="45"/>
      <c r="D235" s="45"/>
      <c r="E235" s="45" t="s">
        <v>114</v>
      </c>
      <c r="F235" s="45"/>
      <c r="G235" s="1">
        <v>1</v>
      </c>
      <c r="H235" s="9"/>
      <c r="I235" s="9"/>
      <c r="J235" s="1">
        <f t="shared" si="10"/>
        <v>0</v>
      </c>
      <c r="K235" s="17"/>
      <c r="L235" s="1">
        <f t="shared" si="12"/>
        <v>0</v>
      </c>
      <c r="M235" s="1">
        <f t="shared" si="11"/>
        <v>0</v>
      </c>
    </row>
    <row r="236" spans="1:13" ht="27" customHeight="1" thickBot="1">
      <c r="A236" s="35" t="s">
        <v>416</v>
      </c>
      <c r="B236" s="45" t="s">
        <v>417</v>
      </c>
      <c r="C236" s="45"/>
      <c r="D236" s="45"/>
      <c r="E236" s="45" t="s">
        <v>114</v>
      </c>
      <c r="F236" s="45"/>
      <c r="G236" s="1">
        <v>3</v>
      </c>
      <c r="H236" s="9"/>
      <c r="I236" s="9"/>
      <c r="J236" s="1">
        <f t="shared" si="10"/>
        <v>0</v>
      </c>
      <c r="K236" s="17"/>
      <c r="L236" s="1">
        <f t="shared" si="12"/>
        <v>0</v>
      </c>
      <c r="M236" s="1">
        <f t="shared" si="11"/>
        <v>0</v>
      </c>
    </row>
    <row r="237" spans="1:13" ht="36.950000000000003" customHeight="1" thickBot="1">
      <c r="A237" s="35" t="s">
        <v>418</v>
      </c>
      <c r="B237" s="45" t="s">
        <v>419</v>
      </c>
      <c r="C237" s="45"/>
      <c r="D237" s="45"/>
      <c r="E237" s="45" t="s">
        <v>420</v>
      </c>
      <c r="F237" s="45"/>
      <c r="G237" s="1">
        <v>3</v>
      </c>
      <c r="H237" s="9"/>
      <c r="I237" s="9"/>
      <c r="J237" s="1">
        <f t="shared" si="10"/>
        <v>0</v>
      </c>
      <c r="K237" s="17"/>
      <c r="L237" s="1">
        <f t="shared" si="12"/>
        <v>0</v>
      </c>
      <c r="M237" s="1">
        <f t="shared" si="11"/>
        <v>0</v>
      </c>
    </row>
    <row r="238" spans="1:13" ht="27" customHeight="1" thickBot="1">
      <c r="A238" s="35" t="s">
        <v>421</v>
      </c>
      <c r="B238" s="45" t="s">
        <v>422</v>
      </c>
      <c r="C238" s="45"/>
      <c r="D238" s="45"/>
      <c r="E238" s="45" t="s">
        <v>16</v>
      </c>
      <c r="F238" s="45"/>
      <c r="G238" s="1">
        <v>237.85</v>
      </c>
      <c r="H238" s="9"/>
      <c r="I238" s="9"/>
      <c r="J238" s="1">
        <f t="shared" si="10"/>
        <v>0</v>
      </c>
      <c r="K238" s="17"/>
      <c r="L238" s="1">
        <f t="shared" si="12"/>
        <v>0</v>
      </c>
      <c r="M238" s="1">
        <f t="shared" si="11"/>
        <v>0</v>
      </c>
    </row>
    <row r="239" spans="1:13" ht="27" customHeight="1" thickBot="1">
      <c r="A239" s="35" t="s">
        <v>423</v>
      </c>
      <c r="B239" s="45" t="s">
        <v>424</v>
      </c>
      <c r="C239" s="45"/>
      <c r="D239" s="45"/>
      <c r="E239" s="45" t="s">
        <v>114</v>
      </c>
      <c r="F239" s="45"/>
      <c r="G239" s="1">
        <v>53</v>
      </c>
      <c r="H239" s="9"/>
      <c r="I239" s="9"/>
      <c r="J239" s="1">
        <f t="shared" si="10"/>
        <v>0</v>
      </c>
      <c r="K239" s="17"/>
      <c r="L239" s="1">
        <f t="shared" si="12"/>
        <v>0</v>
      </c>
      <c r="M239" s="1">
        <f t="shared" si="11"/>
        <v>0</v>
      </c>
    </row>
    <row r="240" spans="1:13" ht="27" customHeight="1" thickBot="1">
      <c r="A240" s="35" t="s">
        <v>425</v>
      </c>
      <c r="B240" s="45" t="s">
        <v>372</v>
      </c>
      <c r="C240" s="45"/>
      <c r="D240" s="45"/>
      <c r="E240" s="45" t="s">
        <v>114</v>
      </c>
      <c r="F240" s="45"/>
      <c r="G240" s="1">
        <v>10</v>
      </c>
      <c r="H240" s="9"/>
      <c r="I240" s="9"/>
      <c r="J240" s="1">
        <f t="shared" si="10"/>
        <v>0</v>
      </c>
      <c r="K240" s="17"/>
      <c r="L240" s="1">
        <f t="shared" si="12"/>
        <v>0</v>
      </c>
      <c r="M240" s="1">
        <f t="shared" si="11"/>
        <v>0</v>
      </c>
    </row>
    <row r="241" spans="1:13" ht="27" customHeight="1" thickBot="1">
      <c r="A241" s="35" t="s">
        <v>426</v>
      </c>
      <c r="B241" s="45" t="s">
        <v>427</v>
      </c>
      <c r="C241" s="45"/>
      <c r="D241" s="45"/>
      <c r="E241" s="45" t="s">
        <v>16</v>
      </c>
      <c r="F241" s="45"/>
      <c r="G241" s="1">
        <v>2</v>
      </c>
      <c r="H241" s="9"/>
      <c r="I241" s="9"/>
      <c r="J241" s="1">
        <f t="shared" si="10"/>
        <v>0</v>
      </c>
      <c r="K241" s="17"/>
      <c r="L241" s="1">
        <f t="shared" si="12"/>
        <v>0</v>
      </c>
      <c r="M241" s="1">
        <f t="shared" si="11"/>
        <v>0</v>
      </c>
    </row>
    <row r="242" spans="1:13" ht="24.95" customHeight="1" thickBot="1">
      <c r="A242" s="34" t="s">
        <v>428</v>
      </c>
      <c r="B242" s="50" t="s">
        <v>429</v>
      </c>
      <c r="C242" s="51"/>
      <c r="D242" s="51"/>
      <c r="E242" s="3"/>
      <c r="F242" s="3"/>
      <c r="G242" s="3"/>
      <c r="H242" s="10"/>
      <c r="I242" s="10"/>
      <c r="J242" s="24"/>
      <c r="K242" s="16"/>
      <c r="L242" s="24"/>
      <c r="M242" s="24">
        <f>SUM(M243:M250)</f>
        <v>0</v>
      </c>
    </row>
    <row r="243" spans="1:13" ht="27" customHeight="1" thickBot="1">
      <c r="A243" s="35" t="s">
        <v>430</v>
      </c>
      <c r="B243" s="45" t="s">
        <v>431</v>
      </c>
      <c r="C243" s="45"/>
      <c r="D243" s="45"/>
      <c r="E243" s="45" t="s">
        <v>16</v>
      </c>
      <c r="F243" s="45"/>
      <c r="G243" s="1">
        <v>50</v>
      </c>
      <c r="H243" s="9"/>
      <c r="I243" s="9"/>
      <c r="J243" s="1">
        <f t="shared" si="10"/>
        <v>0</v>
      </c>
      <c r="K243" s="17"/>
      <c r="L243" s="1">
        <f t="shared" si="12"/>
        <v>0</v>
      </c>
      <c r="M243" s="1">
        <f t="shared" si="11"/>
        <v>0</v>
      </c>
    </row>
    <row r="244" spans="1:13" ht="27" customHeight="1" thickBot="1">
      <c r="A244" s="35" t="s">
        <v>432</v>
      </c>
      <c r="B244" s="45" t="s">
        <v>312</v>
      </c>
      <c r="C244" s="45"/>
      <c r="D244" s="45"/>
      <c r="E244" s="45" t="s">
        <v>114</v>
      </c>
      <c r="F244" s="45"/>
      <c r="G244" s="1">
        <v>6</v>
      </c>
      <c r="H244" s="9"/>
      <c r="I244" s="9"/>
      <c r="J244" s="1">
        <f t="shared" si="10"/>
        <v>0</v>
      </c>
      <c r="K244" s="17"/>
      <c r="L244" s="1">
        <f t="shared" si="12"/>
        <v>0</v>
      </c>
      <c r="M244" s="1">
        <f t="shared" si="11"/>
        <v>0</v>
      </c>
    </row>
    <row r="245" spans="1:13" ht="27" customHeight="1" thickBot="1">
      <c r="A245" s="35" t="s">
        <v>433</v>
      </c>
      <c r="B245" s="45" t="s">
        <v>368</v>
      </c>
      <c r="C245" s="45"/>
      <c r="D245" s="45"/>
      <c r="E245" s="45" t="s">
        <v>114</v>
      </c>
      <c r="F245" s="45"/>
      <c r="G245" s="1">
        <v>10</v>
      </c>
      <c r="H245" s="9"/>
      <c r="I245" s="9"/>
      <c r="J245" s="1">
        <f t="shared" si="10"/>
        <v>0</v>
      </c>
      <c r="K245" s="17"/>
      <c r="L245" s="1">
        <f t="shared" si="12"/>
        <v>0</v>
      </c>
      <c r="M245" s="1">
        <f t="shared" si="11"/>
        <v>0</v>
      </c>
    </row>
    <row r="246" spans="1:13" ht="27" customHeight="1" thickBot="1">
      <c r="A246" s="35" t="s">
        <v>434</v>
      </c>
      <c r="B246" s="45" t="s">
        <v>370</v>
      </c>
      <c r="C246" s="45"/>
      <c r="D246" s="45"/>
      <c r="E246" s="45" t="s">
        <v>114</v>
      </c>
      <c r="F246" s="45"/>
      <c r="G246" s="1">
        <v>17</v>
      </c>
      <c r="H246" s="9"/>
      <c r="I246" s="9"/>
      <c r="J246" s="1">
        <f t="shared" si="10"/>
        <v>0</v>
      </c>
      <c r="K246" s="17"/>
      <c r="L246" s="1">
        <f t="shared" si="12"/>
        <v>0</v>
      </c>
      <c r="M246" s="1">
        <f t="shared" si="11"/>
        <v>0</v>
      </c>
    </row>
    <row r="247" spans="1:13" ht="36.950000000000003" customHeight="1" thickBot="1">
      <c r="A247" s="35" t="s">
        <v>435</v>
      </c>
      <c r="B247" s="45" t="s">
        <v>436</v>
      </c>
      <c r="C247" s="45"/>
      <c r="D247" s="45"/>
      <c r="E247" s="45" t="s">
        <v>16</v>
      </c>
      <c r="F247" s="45"/>
      <c r="G247" s="1">
        <v>750</v>
      </c>
      <c r="H247" s="9"/>
      <c r="I247" s="9"/>
      <c r="J247" s="1">
        <f t="shared" si="10"/>
        <v>0</v>
      </c>
      <c r="K247" s="17"/>
      <c r="L247" s="1">
        <f t="shared" si="12"/>
        <v>0</v>
      </c>
      <c r="M247" s="1">
        <f t="shared" si="11"/>
        <v>0</v>
      </c>
    </row>
    <row r="248" spans="1:13" ht="27" customHeight="1" thickBot="1">
      <c r="A248" s="35" t="s">
        <v>437</v>
      </c>
      <c r="B248" s="45" t="s">
        <v>438</v>
      </c>
      <c r="C248" s="45"/>
      <c r="D248" s="45"/>
      <c r="E248" s="45" t="s">
        <v>114</v>
      </c>
      <c r="F248" s="45"/>
      <c r="G248" s="1">
        <v>17</v>
      </c>
      <c r="H248" s="9"/>
      <c r="I248" s="9"/>
      <c r="J248" s="1">
        <f t="shared" si="10"/>
        <v>0</v>
      </c>
      <c r="K248" s="17"/>
      <c r="L248" s="1">
        <f t="shared" si="12"/>
        <v>0</v>
      </c>
      <c r="M248" s="1">
        <f t="shared" si="11"/>
        <v>0</v>
      </c>
    </row>
    <row r="249" spans="1:13" ht="27" customHeight="1" thickBot="1">
      <c r="A249" s="35" t="s">
        <v>439</v>
      </c>
      <c r="B249" s="45" t="s">
        <v>440</v>
      </c>
      <c r="C249" s="45"/>
      <c r="D249" s="45"/>
      <c r="E249" s="45" t="s">
        <v>16</v>
      </c>
      <c r="F249" s="45"/>
      <c r="G249" s="1">
        <v>325</v>
      </c>
      <c r="H249" s="9"/>
      <c r="I249" s="9"/>
      <c r="J249" s="1">
        <f t="shared" si="10"/>
        <v>0</v>
      </c>
      <c r="K249" s="17"/>
      <c r="L249" s="1">
        <f t="shared" si="12"/>
        <v>0</v>
      </c>
      <c r="M249" s="1">
        <f t="shared" si="11"/>
        <v>0</v>
      </c>
    </row>
    <row r="250" spans="1:13" ht="27" customHeight="1" thickBot="1">
      <c r="A250" s="35" t="s">
        <v>441</v>
      </c>
      <c r="B250" s="45" t="s">
        <v>322</v>
      </c>
      <c r="C250" s="45"/>
      <c r="D250" s="45"/>
      <c r="E250" s="45" t="s">
        <v>26</v>
      </c>
      <c r="F250" s="45"/>
      <c r="G250" s="1">
        <v>10</v>
      </c>
      <c r="H250" s="9"/>
      <c r="I250" s="9"/>
      <c r="J250" s="1">
        <f t="shared" si="10"/>
        <v>0</v>
      </c>
      <c r="K250" s="17"/>
      <c r="L250" s="1">
        <f t="shared" si="12"/>
        <v>0</v>
      </c>
      <c r="M250" s="1">
        <f t="shared" si="11"/>
        <v>0</v>
      </c>
    </row>
    <row r="251" spans="1:13" ht="24.95" customHeight="1" thickBot="1">
      <c r="A251" s="34" t="s">
        <v>442</v>
      </c>
      <c r="B251" s="50" t="s">
        <v>443</v>
      </c>
      <c r="C251" s="51"/>
      <c r="D251" s="51"/>
      <c r="E251" s="3"/>
      <c r="F251" s="3"/>
      <c r="G251" s="3"/>
      <c r="H251" s="10"/>
      <c r="I251" s="10"/>
      <c r="J251" s="24"/>
      <c r="K251" s="16"/>
      <c r="L251" s="24"/>
      <c r="M251" s="24">
        <f>SUM(M252:M255)</f>
        <v>0</v>
      </c>
    </row>
    <row r="252" spans="1:13" ht="27" customHeight="1" thickBot="1">
      <c r="A252" s="35" t="s">
        <v>444</v>
      </c>
      <c r="B252" s="45" t="s">
        <v>445</v>
      </c>
      <c r="C252" s="45"/>
      <c r="D252" s="45"/>
      <c r="E252" s="45" t="s">
        <v>114</v>
      </c>
      <c r="F252" s="45"/>
      <c r="G252" s="1">
        <v>1</v>
      </c>
      <c r="H252" s="9"/>
      <c r="I252" s="9"/>
      <c r="J252" s="1">
        <f t="shared" si="10"/>
        <v>0</v>
      </c>
      <c r="K252" s="17"/>
      <c r="L252" s="1">
        <f t="shared" si="12"/>
        <v>0</v>
      </c>
      <c r="M252" s="1">
        <f t="shared" si="11"/>
        <v>0</v>
      </c>
    </row>
    <row r="253" spans="1:13" ht="27" customHeight="1" thickBot="1">
      <c r="A253" s="35" t="s">
        <v>446</v>
      </c>
      <c r="B253" s="45" t="s">
        <v>447</v>
      </c>
      <c r="C253" s="45"/>
      <c r="D253" s="45"/>
      <c r="E253" s="45" t="s">
        <v>16</v>
      </c>
      <c r="F253" s="45"/>
      <c r="G253" s="1">
        <v>181.5</v>
      </c>
      <c r="H253" s="9"/>
      <c r="I253" s="9"/>
      <c r="J253" s="1">
        <f t="shared" si="10"/>
        <v>0</v>
      </c>
      <c r="K253" s="17"/>
      <c r="L253" s="1">
        <f t="shared" si="12"/>
        <v>0</v>
      </c>
      <c r="M253" s="1">
        <f t="shared" si="11"/>
        <v>0</v>
      </c>
    </row>
    <row r="254" spans="1:13" ht="27" customHeight="1" thickBot="1">
      <c r="A254" s="35" t="s">
        <v>448</v>
      </c>
      <c r="B254" s="45" t="s">
        <v>449</v>
      </c>
      <c r="C254" s="45"/>
      <c r="D254" s="45"/>
      <c r="E254" s="45" t="s">
        <v>114</v>
      </c>
      <c r="F254" s="45"/>
      <c r="G254" s="1">
        <v>3</v>
      </c>
      <c r="H254" s="9"/>
      <c r="I254" s="9"/>
      <c r="J254" s="1">
        <f t="shared" si="10"/>
        <v>0</v>
      </c>
      <c r="K254" s="17"/>
      <c r="L254" s="1">
        <f t="shared" si="12"/>
        <v>0</v>
      </c>
      <c r="M254" s="1">
        <f t="shared" si="11"/>
        <v>0</v>
      </c>
    </row>
    <row r="255" spans="1:13" ht="27" customHeight="1" thickBot="1">
      <c r="A255" s="35" t="s">
        <v>450</v>
      </c>
      <c r="B255" s="45" t="s">
        <v>451</v>
      </c>
      <c r="C255" s="45"/>
      <c r="D255" s="45"/>
      <c r="E255" s="45" t="s">
        <v>114</v>
      </c>
      <c r="F255" s="45"/>
      <c r="G255" s="1">
        <v>29</v>
      </c>
      <c r="H255" s="9"/>
      <c r="I255" s="9"/>
      <c r="J255" s="1">
        <f t="shared" si="10"/>
        <v>0</v>
      </c>
      <c r="K255" s="17"/>
      <c r="L255" s="1">
        <f t="shared" si="12"/>
        <v>0</v>
      </c>
      <c r="M255" s="1">
        <f t="shared" si="11"/>
        <v>0</v>
      </c>
    </row>
    <row r="256" spans="1:13" ht="24.95" customHeight="1" thickBot="1">
      <c r="A256" s="34" t="s">
        <v>452</v>
      </c>
      <c r="B256" s="50" t="s">
        <v>453</v>
      </c>
      <c r="C256" s="51"/>
      <c r="D256" s="51"/>
      <c r="E256" s="3"/>
      <c r="F256" s="3"/>
      <c r="G256" s="3"/>
      <c r="H256" s="10"/>
      <c r="I256" s="10"/>
      <c r="J256" s="24"/>
      <c r="K256" s="16"/>
      <c r="L256" s="24"/>
      <c r="M256" s="24">
        <f>SUM(M257+M296+M330+M345)</f>
        <v>0</v>
      </c>
    </row>
    <row r="257" spans="1:13" ht="24.95" customHeight="1" thickBot="1">
      <c r="A257" s="36" t="s">
        <v>454</v>
      </c>
      <c r="B257" s="52" t="s">
        <v>455</v>
      </c>
      <c r="C257" s="53"/>
      <c r="D257" s="53"/>
      <c r="E257" s="2"/>
      <c r="F257" s="2"/>
      <c r="G257" s="2"/>
      <c r="H257" s="12"/>
      <c r="I257" s="12"/>
      <c r="J257" s="25"/>
      <c r="K257" s="18"/>
      <c r="L257" s="25"/>
      <c r="M257" s="25">
        <f>SUM(M258:M295)</f>
        <v>0</v>
      </c>
    </row>
    <row r="258" spans="1:13" ht="36.950000000000003" customHeight="1" thickBot="1">
      <c r="A258" s="35" t="s">
        <v>456</v>
      </c>
      <c r="B258" s="45" t="s">
        <v>457</v>
      </c>
      <c r="C258" s="45"/>
      <c r="D258" s="45"/>
      <c r="E258" s="45" t="s">
        <v>114</v>
      </c>
      <c r="F258" s="45"/>
      <c r="G258" s="1">
        <v>4</v>
      </c>
      <c r="H258" s="9"/>
      <c r="I258" s="9"/>
      <c r="J258" s="1">
        <f t="shared" si="10"/>
        <v>0</v>
      </c>
      <c r="K258" s="17"/>
      <c r="L258" s="1">
        <f t="shared" si="12"/>
        <v>0</v>
      </c>
      <c r="M258" s="1">
        <f t="shared" si="11"/>
        <v>0</v>
      </c>
    </row>
    <row r="259" spans="1:13" ht="27" customHeight="1" thickBot="1">
      <c r="A259" s="35" t="s">
        <v>458</v>
      </c>
      <c r="B259" s="45" t="s">
        <v>459</v>
      </c>
      <c r="C259" s="45"/>
      <c r="D259" s="45"/>
      <c r="E259" s="45" t="s">
        <v>16</v>
      </c>
      <c r="F259" s="45"/>
      <c r="G259" s="1">
        <v>108.13</v>
      </c>
      <c r="H259" s="9"/>
      <c r="I259" s="9"/>
      <c r="J259" s="1">
        <f t="shared" si="10"/>
        <v>0</v>
      </c>
      <c r="K259" s="17"/>
      <c r="L259" s="1">
        <f t="shared" si="12"/>
        <v>0</v>
      </c>
      <c r="M259" s="1">
        <f t="shared" si="11"/>
        <v>0</v>
      </c>
    </row>
    <row r="260" spans="1:13" ht="27" customHeight="1" thickBot="1">
      <c r="A260" s="35" t="s">
        <v>460</v>
      </c>
      <c r="B260" s="45" t="s">
        <v>461</v>
      </c>
      <c r="C260" s="45"/>
      <c r="D260" s="45"/>
      <c r="E260" s="45" t="s">
        <v>114</v>
      </c>
      <c r="F260" s="45"/>
      <c r="G260" s="1">
        <v>51</v>
      </c>
      <c r="H260" s="9"/>
      <c r="I260" s="9"/>
      <c r="J260" s="1">
        <f t="shared" si="10"/>
        <v>0</v>
      </c>
      <c r="K260" s="17"/>
      <c r="L260" s="1">
        <f t="shared" si="12"/>
        <v>0</v>
      </c>
      <c r="M260" s="1">
        <f t="shared" si="11"/>
        <v>0</v>
      </c>
    </row>
    <row r="261" spans="1:13" ht="27" customHeight="1" thickBot="1">
      <c r="A261" s="35" t="s">
        <v>462</v>
      </c>
      <c r="B261" s="45" t="s">
        <v>463</v>
      </c>
      <c r="C261" s="45"/>
      <c r="D261" s="45"/>
      <c r="E261" s="45" t="s">
        <v>114</v>
      </c>
      <c r="F261" s="45"/>
      <c r="G261" s="1">
        <v>6</v>
      </c>
      <c r="H261" s="9"/>
      <c r="I261" s="9"/>
      <c r="J261" s="1">
        <f t="shared" si="10"/>
        <v>0</v>
      </c>
      <c r="K261" s="17"/>
      <c r="L261" s="1">
        <f t="shared" si="12"/>
        <v>0</v>
      </c>
      <c r="M261" s="1">
        <f t="shared" si="11"/>
        <v>0</v>
      </c>
    </row>
    <row r="262" spans="1:13" ht="27" customHeight="1" thickBot="1">
      <c r="A262" s="35" t="s">
        <v>464</v>
      </c>
      <c r="B262" s="45" t="s">
        <v>465</v>
      </c>
      <c r="C262" s="45"/>
      <c r="D262" s="45"/>
      <c r="E262" s="45" t="s">
        <v>114</v>
      </c>
      <c r="F262" s="45"/>
      <c r="G262" s="1">
        <v>2</v>
      </c>
      <c r="H262" s="9"/>
      <c r="I262" s="9"/>
      <c r="J262" s="1">
        <f t="shared" si="10"/>
        <v>0</v>
      </c>
      <c r="K262" s="17"/>
      <c r="L262" s="1">
        <f t="shared" si="12"/>
        <v>0</v>
      </c>
      <c r="M262" s="1">
        <f t="shared" si="11"/>
        <v>0</v>
      </c>
    </row>
    <row r="263" spans="1:13" ht="27" customHeight="1" thickBot="1">
      <c r="A263" s="35" t="s">
        <v>466</v>
      </c>
      <c r="B263" s="45" t="s">
        <v>467</v>
      </c>
      <c r="C263" s="45"/>
      <c r="D263" s="45"/>
      <c r="E263" s="45" t="s">
        <v>114</v>
      </c>
      <c r="F263" s="45"/>
      <c r="G263" s="1">
        <v>13</v>
      </c>
      <c r="H263" s="9"/>
      <c r="I263" s="9"/>
      <c r="J263" s="1">
        <f t="shared" si="10"/>
        <v>0</v>
      </c>
      <c r="K263" s="17"/>
      <c r="L263" s="1">
        <f t="shared" si="12"/>
        <v>0</v>
      </c>
      <c r="M263" s="1">
        <f t="shared" si="11"/>
        <v>0</v>
      </c>
    </row>
    <row r="264" spans="1:13" ht="27" customHeight="1" thickBot="1">
      <c r="A264" s="35" t="s">
        <v>468</v>
      </c>
      <c r="B264" s="45" t="s">
        <v>469</v>
      </c>
      <c r="C264" s="45"/>
      <c r="D264" s="45"/>
      <c r="E264" s="45" t="s">
        <v>114</v>
      </c>
      <c r="F264" s="45"/>
      <c r="G264" s="1">
        <v>5</v>
      </c>
      <c r="H264" s="9"/>
      <c r="I264" s="9"/>
      <c r="J264" s="1">
        <f t="shared" si="10"/>
        <v>0</v>
      </c>
      <c r="K264" s="17"/>
      <c r="L264" s="1">
        <f t="shared" si="12"/>
        <v>0</v>
      </c>
      <c r="M264" s="1">
        <f t="shared" si="11"/>
        <v>0</v>
      </c>
    </row>
    <row r="265" spans="1:13" ht="27" customHeight="1" thickBot="1">
      <c r="A265" s="35" t="s">
        <v>470</v>
      </c>
      <c r="B265" s="45" t="s">
        <v>471</v>
      </c>
      <c r="C265" s="45"/>
      <c r="D265" s="45"/>
      <c r="E265" s="45" t="s">
        <v>16</v>
      </c>
      <c r="F265" s="45"/>
      <c r="G265" s="1">
        <v>21.77</v>
      </c>
      <c r="H265" s="9"/>
      <c r="I265" s="9"/>
      <c r="J265" s="1">
        <f t="shared" si="10"/>
        <v>0</v>
      </c>
      <c r="K265" s="17"/>
      <c r="L265" s="1">
        <f t="shared" si="12"/>
        <v>0</v>
      </c>
      <c r="M265" s="1">
        <f t="shared" si="11"/>
        <v>0</v>
      </c>
    </row>
    <row r="266" spans="1:13" ht="27" customHeight="1" thickBot="1">
      <c r="A266" s="35" t="s">
        <v>472</v>
      </c>
      <c r="B266" s="45" t="s">
        <v>473</v>
      </c>
      <c r="C266" s="45"/>
      <c r="D266" s="45"/>
      <c r="E266" s="45" t="s">
        <v>16</v>
      </c>
      <c r="F266" s="45"/>
      <c r="G266" s="1">
        <v>15.93</v>
      </c>
      <c r="H266" s="9"/>
      <c r="I266" s="9"/>
      <c r="J266" s="1">
        <f t="shared" si="10"/>
        <v>0</v>
      </c>
      <c r="K266" s="17"/>
      <c r="L266" s="1">
        <f t="shared" si="12"/>
        <v>0</v>
      </c>
      <c r="M266" s="1">
        <f t="shared" si="11"/>
        <v>0</v>
      </c>
    </row>
    <row r="267" spans="1:13" ht="27" customHeight="1" thickBot="1">
      <c r="A267" s="35" t="s">
        <v>474</v>
      </c>
      <c r="B267" s="45" t="s">
        <v>475</v>
      </c>
      <c r="C267" s="45"/>
      <c r="D267" s="45"/>
      <c r="E267" s="45" t="s">
        <v>16</v>
      </c>
      <c r="F267" s="45"/>
      <c r="G267" s="1">
        <v>18.579999999999998</v>
      </c>
      <c r="H267" s="9"/>
      <c r="I267" s="9"/>
      <c r="J267" s="1">
        <f t="shared" si="10"/>
        <v>0</v>
      </c>
      <c r="K267" s="17"/>
      <c r="L267" s="1">
        <f t="shared" si="12"/>
        <v>0</v>
      </c>
      <c r="M267" s="1">
        <f t="shared" si="11"/>
        <v>0</v>
      </c>
    </row>
    <row r="268" spans="1:13" ht="27" customHeight="1" thickBot="1">
      <c r="A268" s="35" t="s">
        <v>476</v>
      </c>
      <c r="B268" s="45" t="s">
        <v>477</v>
      </c>
      <c r="C268" s="45"/>
      <c r="D268" s="45"/>
      <c r="E268" s="45" t="s">
        <v>114</v>
      </c>
      <c r="F268" s="45"/>
      <c r="G268" s="1">
        <v>15</v>
      </c>
      <c r="H268" s="9"/>
      <c r="I268" s="9"/>
      <c r="J268" s="1">
        <f t="shared" si="10"/>
        <v>0</v>
      </c>
      <c r="K268" s="17"/>
      <c r="L268" s="1">
        <f t="shared" si="12"/>
        <v>0</v>
      </c>
      <c r="M268" s="1">
        <f t="shared" si="11"/>
        <v>0</v>
      </c>
    </row>
    <row r="269" spans="1:13" ht="27" customHeight="1" thickBot="1">
      <c r="A269" s="35" t="s">
        <v>478</v>
      </c>
      <c r="B269" s="45" t="s">
        <v>479</v>
      </c>
      <c r="C269" s="45"/>
      <c r="D269" s="45"/>
      <c r="E269" s="45" t="s">
        <v>114</v>
      </c>
      <c r="F269" s="45"/>
      <c r="G269" s="1">
        <v>2</v>
      </c>
      <c r="H269" s="9"/>
      <c r="I269" s="9"/>
      <c r="J269" s="1">
        <f t="shared" ref="J269:J332" si="13">SUM(H269+I269)</f>
        <v>0</v>
      </c>
      <c r="K269" s="17"/>
      <c r="L269" s="1">
        <f t="shared" si="12"/>
        <v>0</v>
      </c>
      <c r="M269" s="1">
        <f t="shared" ref="M269:M332" si="14">TRUNC(L269*G269,2)</f>
        <v>0</v>
      </c>
    </row>
    <row r="270" spans="1:13" ht="27" customHeight="1" thickBot="1">
      <c r="A270" s="35" t="s">
        <v>480</v>
      </c>
      <c r="B270" s="45" t="s">
        <v>481</v>
      </c>
      <c r="C270" s="45"/>
      <c r="D270" s="45"/>
      <c r="E270" s="45" t="s">
        <v>114</v>
      </c>
      <c r="F270" s="45"/>
      <c r="G270" s="1">
        <v>5</v>
      </c>
      <c r="H270" s="9"/>
      <c r="I270" s="9"/>
      <c r="J270" s="1">
        <f t="shared" si="13"/>
        <v>0</v>
      </c>
      <c r="K270" s="17"/>
      <c r="L270" s="1">
        <f t="shared" si="12"/>
        <v>0</v>
      </c>
      <c r="M270" s="1">
        <f t="shared" si="14"/>
        <v>0</v>
      </c>
    </row>
    <row r="271" spans="1:13" ht="27" customHeight="1" thickBot="1">
      <c r="A271" s="35" t="s">
        <v>482</v>
      </c>
      <c r="B271" s="45" t="s">
        <v>483</v>
      </c>
      <c r="C271" s="45"/>
      <c r="D271" s="45"/>
      <c r="E271" s="45" t="s">
        <v>114</v>
      </c>
      <c r="F271" s="45"/>
      <c r="G271" s="1">
        <v>5</v>
      </c>
      <c r="H271" s="9"/>
      <c r="I271" s="9"/>
      <c r="J271" s="1">
        <f t="shared" si="13"/>
        <v>0</v>
      </c>
      <c r="K271" s="17"/>
      <c r="L271" s="1">
        <f t="shared" si="12"/>
        <v>0</v>
      </c>
      <c r="M271" s="1">
        <f t="shared" si="14"/>
        <v>0</v>
      </c>
    </row>
    <row r="272" spans="1:13" ht="27" customHeight="1" thickBot="1">
      <c r="A272" s="35" t="s">
        <v>484</v>
      </c>
      <c r="B272" s="45" t="s">
        <v>485</v>
      </c>
      <c r="C272" s="45"/>
      <c r="D272" s="45"/>
      <c r="E272" s="45" t="s">
        <v>114</v>
      </c>
      <c r="F272" s="45"/>
      <c r="G272" s="1">
        <v>7</v>
      </c>
      <c r="H272" s="9"/>
      <c r="I272" s="9"/>
      <c r="J272" s="1">
        <f t="shared" si="13"/>
        <v>0</v>
      </c>
      <c r="K272" s="17"/>
      <c r="L272" s="1">
        <f t="shared" si="12"/>
        <v>0</v>
      </c>
      <c r="M272" s="1">
        <f t="shared" si="14"/>
        <v>0</v>
      </c>
    </row>
    <row r="273" spans="1:13" ht="27" customHeight="1" thickBot="1">
      <c r="A273" s="35" t="s">
        <v>486</v>
      </c>
      <c r="B273" s="45" t="s">
        <v>487</v>
      </c>
      <c r="C273" s="45"/>
      <c r="D273" s="45"/>
      <c r="E273" s="45" t="s">
        <v>114</v>
      </c>
      <c r="F273" s="45"/>
      <c r="G273" s="1">
        <v>3</v>
      </c>
      <c r="H273" s="9"/>
      <c r="I273" s="9"/>
      <c r="J273" s="1">
        <f t="shared" si="13"/>
        <v>0</v>
      </c>
      <c r="K273" s="17"/>
      <c r="L273" s="1">
        <f t="shared" si="12"/>
        <v>0</v>
      </c>
      <c r="M273" s="1">
        <f t="shared" si="14"/>
        <v>0</v>
      </c>
    </row>
    <row r="274" spans="1:13" ht="27" customHeight="1" thickBot="1">
      <c r="A274" s="35" t="s">
        <v>488</v>
      </c>
      <c r="B274" s="45" t="s">
        <v>489</v>
      </c>
      <c r="C274" s="45"/>
      <c r="D274" s="45"/>
      <c r="E274" s="45" t="s">
        <v>114</v>
      </c>
      <c r="F274" s="45"/>
      <c r="G274" s="1">
        <v>3</v>
      </c>
      <c r="H274" s="9"/>
      <c r="I274" s="9"/>
      <c r="J274" s="1">
        <f t="shared" si="13"/>
        <v>0</v>
      </c>
      <c r="K274" s="17"/>
      <c r="L274" s="1">
        <f t="shared" si="12"/>
        <v>0</v>
      </c>
      <c r="M274" s="1">
        <f t="shared" si="14"/>
        <v>0</v>
      </c>
    </row>
    <row r="275" spans="1:13" ht="27" customHeight="1" thickBot="1">
      <c r="A275" s="35" t="s">
        <v>490</v>
      </c>
      <c r="B275" s="45" t="s">
        <v>491</v>
      </c>
      <c r="C275" s="45"/>
      <c r="D275" s="45"/>
      <c r="E275" s="45" t="s">
        <v>114</v>
      </c>
      <c r="F275" s="45"/>
      <c r="G275" s="1">
        <v>2</v>
      </c>
      <c r="H275" s="9"/>
      <c r="I275" s="9"/>
      <c r="J275" s="1">
        <f t="shared" si="13"/>
        <v>0</v>
      </c>
      <c r="K275" s="17"/>
      <c r="L275" s="1">
        <f t="shared" si="12"/>
        <v>0</v>
      </c>
      <c r="M275" s="1">
        <f t="shared" si="14"/>
        <v>0</v>
      </c>
    </row>
    <row r="276" spans="1:13" ht="27" customHeight="1" thickBot="1">
      <c r="A276" s="35" t="s">
        <v>492</v>
      </c>
      <c r="B276" s="45" t="s">
        <v>493</v>
      </c>
      <c r="C276" s="45"/>
      <c r="D276" s="45"/>
      <c r="E276" s="45" t="s">
        <v>114</v>
      </c>
      <c r="F276" s="45"/>
      <c r="G276" s="1">
        <v>14</v>
      </c>
      <c r="H276" s="9"/>
      <c r="I276" s="9"/>
      <c r="J276" s="1">
        <f t="shared" si="13"/>
        <v>0</v>
      </c>
      <c r="K276" s="17"/>
      <c r="L276" s="1">
        <f t="shared" si="12"/>
        <v>0</v>
      </c>
      <c r="M276" s="1">
        <f t="shared" si="14"/>
        <v>0</v>
      </c>
    </row>
    <row r="277" spans="1:13" ht="27" customHeight="1" thickBot="1">
      <c r="A277" s="35" t="s">
        <v>494</v>
      </c>
      <c r="B277" s="45" t="s">
        <v>495</v>
      </c>
      <c r="C277" s="45"/>
      <c r="D277" s="45"/>
      <c r="E277" s="45" t="s">
        <v>114</v>
      </c>
      <c r="F277" s="45"/>
      <c r="G277" s="1">
        <v>15</v>
      </c>
      <c r="H277" s="9"/>
      <c r="I277" s="9"/>
      <c r="J277" s="1">
        <f t="shared" si="13"/>
        <v>0</v>
      </c>
      <c r="K277" s="17"/>
      <c r="L277" s="1">
        <f t="shared" si="12"/>
        <v>0</v>
      </c>
      <c r="M277" s="1">
        <f t="shared" si="14"/>
        <v>0</v>
      </c>
    </row>
    <row r="278" spans="1:13" ht="36.950000000000003" customHeight="1" thickBot="1">
      <c r="A278" s="35" t="s">
        <v>496</v>
      </c>
      <c r="B278" s="45" t="s">
        <v>497</v>
      </c>
      <c r="C278" s="45"/>
      <c r="D278" s="45"/>
      <c r="E278" s="45" t="s">
        <v>114</v>
      </c>
      <c r="F278" s="45"/>
      <c r="G278" s="1">
        <v>2</v>
      </c>
      <c r="H278" s="9"/>
      <c r="I278" s="9"/>
      <c r="J278" s="1">
        <f t="shared" si="13"/>
        <v>0</v>
      </c>
      <c r="K278" s="17"/>
      <c r="L278" s="1">
        <f t="shared" si="12"/>
        <v>0</v>
      </c>
      <c r="M278" s="1">
        <f t="shared" si="14"/>
        <v>0</v>
      </c>
    </row>
    <row r="279" spans="1:13" ht="27" customHeight="1" thickBot="1">
      <c r="A279" s="35" t="s">
        <v>498</v>
      </c>
      <c r="B279" s="45" t="s">
        <v>499</v>
      </c>
      <c r="C279" s="45"/>
      <c r="D279" s="45"/>
      <c r="E279" s="45" t="s">
        <v>114</v>
      </c>
      <c r="F279" s="45"/>
      <c r="G279" s="1">
        <v>1</v>
      </c>
      <c r="H279" s="9"/>
      <c r="I279" s="9"/>
      <c r="J279" s="1">
        <f t="shared" si="13"/>
        <v>0</v>
      </c>
      <c r="K279" s="17"/>
      <c r="L279" s="1">
        <f t="shared" si="12"/>
        <v>0</v>
      </c>
      <c r="M279" s="1">
        <f t="shared" si="14"/>
        <v>0</v>
      </c>
    </row>
    <row r="280" spans="1:13" ht="27" customHeight="1" thickBot="1">
      <c r="A280" s="35" t="s">
        <v>500</v>
      </c>
      <c r="B280" s="45" t="s">
        <v>501</v>
      </c>
      <c r="C280" s="45"/>
      <c r="D280" s="45"/>
      <c r="E280" s="45" t="s">
        <v>114</v>
      </c>
      <c r="F280" s="45"/>
      <c r="G280" s="1">
        <v>4</v>
      </c>
      <c r="H280" s="9"/>
      <c r="I280" s="9"/>
      <c r="J280" s="1">
        <f t="shared" si="13"/>
        <v>0</v>
      </c>
      <c r="K280" s="17"/>
      <c r="L280" s="1">
        <f t="shared" ref="L280:L343" si="15">TRUNC(J280*(K280+1),2)</f>
        <v>0</v>
      </c>
      <c r="M280" s="1">
        <f t="shared" si="14"/>
        <v>0</v>
      </c>
    </row>
    <row r="281" spans="1:13" ht="27" customHeight="1" thickBot="1">
      <c r="A281" s="35" t="s">
        <v>502</v>
      </c>
      <c r="B281" s="45" t="s">
        <v>503</v>
      </c>
      <c r="C281" s="45"/>
      <c r="D281" s="45"/>
      <c r="E281" s="45" t="s">
        <v>114</v>
      </c>
      <c r="F281" s="45"/>
      <c r="G281" s="1">
        <v>10</v>
      </c>
      <c r="H281" s="9"/>
      <c r="I281" s="9"/>
      <c r="J281" s="1">
        <f t="shared" si="13"/>
        <v>0</v>
      </c>
      <c r="K281" s="17"/>
      <c r="L281" s="1">
        <f t="shared" si="15"/>
        <v>0</v>
      </c>
      <c r="M281" s="1">
        <f t="shared" si="14"/>
        <v>0</v>
      </c>
    </row>
    <row r="282" spans="1:13" ht="36.950000000000003" customHeight="1" thickBot="1">
      <c r="A282" s="35" t="s">
        <v>504</v>
      </c>
      <c r="B282" s="45" t="s">
        <v>457</v>
      </c>
      <c r="C282" s="45"/>
      <c r="D282" s="45"/>
      <c r="E282" s="45" t="s">
        <v>114</v>
      </c>
      <c r="F282" s="45"/>
      <c r="G282" s="1">
        <v>5</v>
      </c>
      <c r="H282" s="9"/>
      <c r="I282" s="9"/>
      <c r="J282" s="1">
        <f t="shared" si="13"/>
        <v>0</v>
      </c>
      <c r="K282" s="17"/>
      <c r="L282" s="1">
        <f t="shared" si="15"/>
        <v>0</v>
      </c>
      <c r="M282" s="1">
        <f t="shared" si="14"/>
        <v>0</v>
      </c>
    </row>
    <row r="283" spans="1:13" ht="27" customHeight="1" thickBot="1">
      <c r="A283" s="35" t="s">
        <v>505</v>
      </c>
      <c r="B283" s="45" t="s">
        <v>506</v>
      </c>
      <c r="C283" s="45"/>
      <c r="D283" s="45"/>
      <c r="E283" s="45" t="s">
        <v>114</v>
      </c>
      <c r="F283" s="45"/>
      <c r="G283" s="1">
        <v>2</v>
      </c>
      <c r="H283" s="9"/>
      <c r="I283" s="9"/>
      <c r="J283" s="1">
        <f t="shared" si="13"/>
        <v>0</v>
      </c>
      <c r="K283" s="17"/>
      <c r="L283" s="1">
        <f t="shared" si="15"/>
        <v>0</v>
      </c>
      <c r="M283" s="1">
        <f t="shared" si="14"/>
        <v>0</v>
      </c>
    </row>
    <row r="284" spans="1:13" ht="36.950000000000003" customHeight="1" thickBot="1">
      <c r="A284" s="35" t="s">
        <v>507</v>
      </c>
      <c r="B284" s="45" t="s">
        <v>508</v>
      </c>
      <c r="C284" s="45"/>
      <c r="D284" s="45"/>
      <c r="E284" s="45" t="s">
        <v>114</v>
      </c>
      <c r="F284" s="45"/>
      <c r="G284" s="1">
        <v>4</v>
      </c>
      <c r="H284" s="9"/>
      <c r="I284" s="9"/>
      <c r="J284" s="1">
        <f t="shared" si="13"/>
        <v>0</v>
      </c>
      <c r="K284" s="17"/>
      <c r="L284" s="1">
        <f t="shared" si="15"/>
        <v>0</v>
      </c>
      <c r="M284" s="1">
        <f t="shared" si="14"/>
        <v>0</v>
      </c>
    </row>
    <row r="285" spans="1:13" ht="36.950000000000003" customHeight="1" thickBot="1">
      <c r="A285" s="35" t="s">
        <v>509</v>
      </c>
      <c r="B285" s="45" t="s">
        <v>510</v>
      </c>
      <c r="C285" s="45"/>
      <c r="D285" s="45"/>
      <c r="E285" s="45" t="s">
        <v>114</v>
      </c>
      <c r="F285" s="45"/>
      <c r="G285" s="1">
        <v>2</v>
      </c>
      <c r="H285" s="9"/>
      <c r="I285" s="9"/>
      <c r="J285" s="1">
        <f t="shared" si="13"/>
        <v>0</v>
      </c>
      <c r="K285" s="17"/>
      <c r="L285" s="1">
        <f t="shared" si="15"/>
        <v>0</v>
      </c>
      <c r="M285" s="1">
        <f t="shared" si="14"/>
        <v>0</v>
      </c>
    </row>
    <row r="286" spans="1:13" ht="27" customHeight="1" thickBot="1">
      <c r="A286" s="35" t="s">
        <v>511</v>
      </c>
      <c r="B286" s="45" t="s">
        <v>512</v>
      </c>
      <c r="C286" s="45"/>
      <c r="D286" s="45"/>
      <c r="E286" s="45" t="s">
        <v>114</v>
      </c>
      <c r="F286" s="45"/>
      <c r="G286" s="1">
        <v>2</v>
      </c>
      <c r="H286" s="9"/>
      <c r="I286" s="9"/>
      <c r="J286" s="1">
        <f t="shared" si="13"/>
        <v>0</v>
      </c>
      <c r="K286" s="17"/>
      <c r="L286" s="1">
        <f t="shared" si="15"/>
        <v>0</v>
      </c>
      <c r="M286" s="1">
        <f t="shared" si="14"/>
        <v>0</v>
      </c>
    </row>
    <row r="287" spans="1:13" ht="27" customHeight="1" thickBot="1">
      <c r="A287" s="35" t="s">
        <v>513</v>
      </c>
      <c r="B287" s="45" t="s">
        <v>514</v>
      </c>
      <c r="C287" s="45"/>
      <c r="D287" s="45"/>
      <c r="E287" s="45" t="s">
        <v>114</v>
      </c>
      <c r="F287" s="45"/>
      <c r="G287" s="1">
        <v>1</v>
      </c>
      <c r="H287" s="9"/>
      <c r="I287" s="9"/>
      <c r="J287" s="1">
        <f t="shared" si="13"/>
        <v>0</v>
      </c>
      <c r="K287" s="17"/>
      <c r="L287" s="1">
        <f t="shared" si="15"/>
        <v>0</v>
      </c>
      <c r="M287" s="1">
        <f t="shared" si="14"/>
        <v>0</v>
      </c>
    </row>
    <row r="288" spans="1:13" ht="27" customHeight="1" thickBot="1">
      <c r="A288" s="35" t="s">
        <v>515</v>
      </c>
      <c r="B288" s="45" t="s">
        <v>516</v>
      </c>
      <c r="C288" s="45"/>
      <c r="D288" s="45"/>
      <c r="E288" s="45" t="s">
        <v>114</v>
      </c>
      <c r="F288" s="45"/>
      <c r="G288" s="1">
        <v>2</v>
      </c>
      <c r="H288" s="9"/>
      <c r="I288" s="9"/>
      <c r="J288" s="1">
        <f t="shared" si="13"/>
        <v>0</v>
      </c>
      <c r="K288" s="17"/>
      <c r="L288" s="1">
        <f t="shared" si="15"/>
        <v>0</v>
      </c>
      <c r="M288" s="1">
        <f t="shared" si="14"/>
        <v>0</v>
      </c>
    </row>
    <row r="289" spans="1:13" ht="27" customHeight="1" thickBot="1">
      <c r="A289" s="35" t="s">
        <v>517</v>
      </c>
      <c r="B289" s="45" t="s">
        <v>518</v>
      </c>
      <c r="C289" s="45"/>
      <c r="D289" s="45"/>
      <c r="E289" s="45" t="s">
        <v>16</v>
      </c>
      <c r="F289" s="45"/>
      <c r="G289" s="1">
        <v>2.8</v>
      </c>
      <c r="H289" s="9"/>
      <c r="I289" s="9"/>
      <c r="J289" s="1">
        <f t="shared" si="13"/>
        <v>0</v>
      </c>
      <c r="K289" s="17"/>
      <c r="L289" s="1">
        <f t="shared" si="15"/>
        <v>0</v>
      </c>
      <c r="M289" s="1">
        <f t="shared" si="14"/>
        <v>0</v>
      </c>
    </row>
    <row r="290" spans="1:13" ht="27" customHeight="1" thickBot="1">
      <c r="A290" s="35" t="s">
        <v>519</v>
      </c>
      <c r="B290" s="45" t="s">
        <v>520</v>
      </c>
      <c r="C290" s="45"/>
      <c r="D290" s="45"/>
      <c r="E290" s="45" t="s">
        <v>16</v>
      </c>
      <c r="F290" s="45"/>
      <c r="G290" s="1">
        <v>4.3099999999999996</v>
      </c>
      <c r="H290" s="9"/>
      <c r="I290" s="9"/>
      <c r="J290" s="1">
        <f t="shared" si="13"/>
        <v>0</v>
      </c>
      <c r="K290" s="17"/>
      <c r="L290" s="1">
        <f t="shared" si="15"/>
        <v>0</v>
      </c>
      <c r="M290" s="1">
        <f t="shared" si="14"/>
        <v>0</v>
      </c>
    </row>
    <row r="291" spans="1:13" ht="27" customHeight="1" thickBot="1">
      <c r="A291" s="35" t="s">
        <v>521</v>
      </c>
      <c r="B291" s="45" t="s">
        <v>522</v>
      </c>
      <c r="C291" s="45"/>
      <c r="D291" s="45"/>
      <c r="E291" s="45" t="s">
        <v>114</v>
      </c>
      <c r="F291" s="45"/>
      <c r="G291" s="1">
        <v>1</v>
      </c>
      <c r="H291" s="9"/>
      <c r="I291" s="9"/>
      <c r="J291" s="1">
        <f t="shared" si="13"/>
        <v>0</v>
      </c>
      <c r="K291" s="17"/>
      <c r="L291" s="1">
        <f t="shared" si="15"/>
        <v>0</v>
      </c>
      <c r="M291" s="1">
        <f t="shared" si="14"/>
        <v>0</v>
      </c>
    </row>
    <row r="292" spans="1:13" ht="27" customHeight="1" thickBot="1">
      <c r="A292" s="35" t="s">
        <v>523</v>
      </c>
      <c r="B292" s="45" t="s">
        <v>524</v>
      </c>
      <c r="C292" s="45"/>
      <c r="D292" s="45"/>
      <c r="E292" s="45" t="s">
        <v>114</v>
      </c>
      <c r="F292" s="45"/>
      <c r="G292" s="1">
        <v>2</v>
      </c>
      <c r="H292" s="9"/>
      <c r="I292" s="9"/>
      <c r="J292" s="1">
        <f t="shared" si="13"/>
        <v>0</v>
      </c>
      <c r="K292" s="17"/>
      <c r="L292" s="1">
        <f t="shared" si="15"/>
        <v>0</v>
      </c>
      <c r="M292" s="1">
        <f t="shared" si="14"/>
        <v>0</v>
      </c>
    </row>
    <row r="293" spans="1:13" ht="27" customHeight="1" thickBot="1">
      <c r="A293" s="35" t="s">
        <v>525</v>
      </c>
      <c r="B293" s="45" t="s">
        <v>526</v>
      </c>
      <c r="C293" s="45"/>
      <c r="D293" s="45"/>
      <c r="E293" s="45" t="s">
        <v>114</v>
      </c>
      <c r="F293" s="45"/>
      <c r="G293" s="1">
        <v>3</v>
      </c>
      <c r="H293" s="9"/>
      <c r="I293" s="9"/>
      <c r="J293" s="1">
        <f t="shared" si="13"/>
        <v>0</v>
      </c>
      <c r="K293" s="17"/>
      <c r="L293" s="1">
        <f t="shared" si="15"/>
        <v>0</v>
      </c>
      <c r="M293" s="1">
        <f t="shared" si="14"/>
        <v>0</v>
      </c>
    </row>
    <row r="294" spans="1:13" ht="36.950000000000003" customHeight="1" thickBot="1">
      <c r="A294" s="35" t="s">
        <v>527</v>
      </c>
      <c r="B294" s="45" t="s">
        <v>528</v>
      </c>
      <c r="C294" s="45"/>
      <c r="D294" s="45"/>
      <c r="E294" s="45" t="s">
        <v>114</v>
      </c>
      <c r="F294" s="45"/>
      <c r="G294" s="1">
        <v>1</v>
      </c>
      <c r="H294" s="9"/>
      <c r="I294" s="9"/>
      <c r="J294" s="1">
        <f t="shared" si="13"/>
        <v>0</v>
      </c>
      <c r="K294" s="17"/>
      <c r="L294" s="1">
        <f t="shared" si="15"/>
        <v>0</v>
      </c>
      <c r="M294" s="1">
        <f t="shared" si="14"/>
        <v>0</v>
      </c>
    </row>
    <row r="295" spans="1:13" ht="27" customHeight="1" thickBot="1">
      <c r="A295" s="35" t="s">
        <v>529</v>
      </c>
      <c r="B295" s="45" t="s">
        <v>530</v>
      </c>
      <c r="C295" s="45"/>
      <c r="D295" s="45"/>
      <c r="E295" s="45" t="s">
        <v>114</v>
      </c>
      <c r="F295" s="45"/>
      <c r="G295" s="1">
        <v>2</v>
      </c>
      <c r="H295" s="9"/>
      <c r="I295" s="9"/>
      <c r="J295" s="1">
        <f t="shared" si="13"/>
        <v>0</v>
      </c>
      <c r="K295" s="17"/>
      <c r="L295" s="1">
        <f t="shared" si="15"/>
        <v>0</v>
      </c>
      <c r="M295" s="1">
        <f t="shared" si="14"/>
        <v>0</v>
      </c>
    </row>
    <row r="296" spans="1:13" ht="24.95" customHeight="1" thickBot="1">
      <c r="A296" s="36" t="s">
        <v>531</v>
      </c>
      <c r="B296" s="52" t="s">
        <v>532</v>
      </c>
      <c r="C296" s="53"/>
      <c r="D296" s="53"/>
      <c r="E296" s="2"/>
      <c r="F296" s="2"/>
      <c r="G296" s="2"/>
      <c r="H296" s="12"/>
      <c r="I296" s="12"/>
      <c r="J296" s="25"/>
      <c r="K296" s="18"/>
      <c r="L296" s="25"/>
      <c r="M296" s="25">
        <f>SUM(M297:M329)</f>
        <v>0</v>
      </c>
    </row>
    <row r="297" spans="1:13" ht="27" customHeight="1" thickBot="1">
      <c r="A297" s="35" t="s">
        <v>533</v>
      </c>
      <c r="B297" s="45" t="s">
        <v>534</v>
      </c>
      <c r="C297" s="45"/>
      <c r="D297" s="45"/>
      <c r="E297" s="45" t="s">
        <v>114</v>
      </c>
      <c r="F297" s="45"/>
      <c r="G297" s="1">
        <v>1</v>
      </c>
      <c r="H297" s="9"/>
      <c r="I297" s="9"/>
      <c r="J297" s="1">
        <f t="shared" si="13"/>
        <v>0</v>
      </c>
      <c r="K297" s="17"/>
      <c r="L297" s="1">
        <f t="shared" si="15"/>
        <v>0</v>
      </c>
      <c r="M297" s="1">
        <f t="shared" si="14"/>
        <v>0</v>
      </c>
    </row>
    <row r="298" spans="1:13" ht="27" customHeight="1" thickBot="1">
      <c r="A298" s="35" t="s">
        <v>535</v>
      </c>
      <c r="B298" s="45" t="s">
        <v>536</v>
      </c>
      <c r="C298" s="45"/>
      <c r="D298" s="45"/>
      <c r="E298" s="45" t="s">
        <v>16</v>
      </c>
      <c r="F298" s="45"/>
      <c r="G298" s="1">
        <v>26.16</v>
      </c>
      <c r="H298" s="9"/>
      <c r="I298" s="9"/>
      <c r="J298" s="1">
        <f t="shared" si="13"/>
        <v>0</v>
      </c>
      <c r="K298" s="17"/>
      <c r="L298" s="1">
        <f t="shared" si="15"/>
        <v>0</v>
      </c>
      <c r="M298" s="1">
        <f t="shared" si="14"/>
        <v>0</v>
      </c>
    </row>
    <row r="299" spans="1:13" ht="27" customHeight="1" thickBot="1">
      <c r="A299" s="35" t="s">
        <v>537</v>
      </c>
      <c r="B299" s="45" t="s">
        <v>538</v>
      </c>
      <c r="C299" s="45"/>
      <c r="D299" s="45"/>
      <c r="E299" s="45" t="s">
        <v>16</v>
      </c>
      <c r="F299" s="45"/>
      <c r="G299" s="1">
        <v>52.2</v>
      </c>
      <c r="H299" s="9"/>
      <c r="I299" s="9"/>
      <c r="J299" s="1">
        <f t="shared" si="13"/>
        <v>0</v>
      </c>
      <c r="K299" s="17"/>
      <c r="L299" s="1">
        <f t="shared" si="15"/>
        <v>0</v>
      </c>
      <c r="M299" s="1">
        <f t="shared" si="14"/>
        <v>0</v>
      </c>
    </row>
    <row r="300" spans="1:13" ht="27" customHeight="1" thickBot="1">
      <c r="A300" s="35" t="s">
        <v>539</v>
      </c>
      <c r="B300" s="45" t="s">
        <v>540</v>
      </c>
      <c r="C300" s="45"/>
      <c r="D300" s="45"/>
      <c r="E300" s="45" t="s">
        <v>16</v>
      </c>
      <c r="F300" s="45"/>
      <c r="G300" s="1">
        <v>2.31</v>
      </c>
      <c r="H300" s="9"/>
      <c r="I300" s="9"/>
      <c r="J300" s="1">
        <f t="shared" si="13"/>
        <v>0</v>
      </c>
      <c r="K300" s="17"/>
      <c r="L300" s="1">
        <f t="shared" si="15"/>
        <v>0</v>
      </c>
      <c r="M300" s="1">
        <f t="shared" si="14"/>
        <v>0</v>
      </c>
    </row>
    <row r="301" spans="1:13" ht="27" customHeight="1" thickBot="1">
      <c r="A301" s="35" t="s">
        <v>541</v>
      </c>
      <c r="B301" s="45" t="s">
        <v>542</v>
      </c>
      <c r="C301" s="45"/>
      <c r="D301" s="45"/>
      <c r="E301" s="45" t="s">
        <v>16</v>
      </c>
      <c r="F301" s="45"/>
      <c r="G301" s="1">
        <v>163.78</v>
      </c>
      <c r="H301" s="9"/>
      <c r="I301" s="9"/>
      <c r="J301" s="1">
        <f t="shared" si="13"/>
        <v>0</v>
      </c>
      <c r="K301" s="17"/>
      <c r="L301" s="1">
        <f t="shared" si="15"/>
        <v>0</v>
      </c>
      <c r="M301" s="1">
        <f t="shared" si="14"/>
        <v>0</v>
      </c>
    </row>
    <row r="302" spans="1:13" ht="27" customHeight="1" thickBot="1">
      <c r="A302" s="35" t="s">
        <v>543</v>
      </c>
      <c r="B302" s="45" t="s">
        <v>544</v>
      </c>
      <c r="C302" s="45"/>
      <c r="D302" s="45"/>
      <c r="E302" s="45" t="s">
        <v>114</v>
      </c>
      <c r="F302" s="45"/>
      <c r="G302" s="1">
        <v>12</v>
      </c>
      <c r="H302" s="9"/>
      <c r="I302" s="9"/>
      <c r="J302" s="1">
        <f t="shared" si="13"/>
        <v>0</v>
      </c>
      <c r="K302" s="17"/>
      <c r="L302" s="1">
        <f t="shared" si="15"/>
        <v>0</v>
      </c>
      <c r="M302" s="1">
        <f t="shared" si="14"/>
        <v>0</v>
      </c>
    </row>
    <row r="303" spans="1:13" ht="27" customHeight="1" thickBot="1">
      <c r="A303" s="35" t="s">
        <v>545</v>
      </c>
      <c r="B303" s="45" t="s">
        <v>546</v>
      </c>
      <c r="C303" s="45"/>
      <c r="D303" s="45"/>
      <c r="E303" s="45" t="s">
        <v>114</v>
      </c>
      <c r="F303" s="45"/>
      <c r="G303" s="1">
        <v>11</v>
      </c>
      <c r="H303" s="9"/>
      <c r="I303" s="9"/>
      <c r="J303" s="1">
        <f t="shared" si="13"/>
        <v>0</v>
      </c>
      <c r="K303" s="17"/>
      <c r="L303" s="1">
        <f t="shared" si="15"/>
        <v>0</v>
      </c>
      <c r="M303" s="1">
        <f t="shared" si="14"/>
        <v>0</v>
      </c>
    </row>
    <row r="304" spans="1:13" ht="27" customHeight="1" thickBot="1">
      <c r="A304" s="35" t="s">
        <v>547</v>
      </c>
      <c r="B304" s="45" t="s">
        <v>548</v>
      </c>
      <c r="C304" s="45"/>
      <c r="D304" s="45"/>
      <c r="E304" s="45" t="s">
        <v>114</v>
      </c>
      <c r="F304" s="45"/>
      <c r="G304" s="1">
        <v>11</v>
      </c>
      <c r="H304" s="9"/>
      <c r="I304" s="9"/>
      <c r="J304" s="1">
        <f t="shared" si="13"/>
        <v>0</v>
      </c>
      <c r="K304" s="17"/>
      <c r="L304" s="1">
        <f t="shared" si="15"/>
        <v>0</v>
      </c>
      <c r="M304" s="1">
        <f t="shared" si="14"/>
        <v>0</v>
      </c>
    </row>
    <row r="305" spans="1:13" ht="27" customHeight="1" thickBot="1">
      <c r="A305" s="35" t="s">
        <v>549</v>
      </c>
      <c r="B305" s="45" t="s">
        <v>550</v>
      </c>
      <c r="C305" s="45"/>
      <c r="D305" s="45"/>
      <c r="E305" s="45" t="s">
        <v>114</v>
      </c>
      <c r="F305" s="45"/>
      <c r="G305" s="1">
        <v>27</v>
      </c>
      <c r="H305" s="9"/>
      <c r="I305" s="9"/>
      <c r="J305" s="1">
        <f t="shared" si="13"/>
        <v>0</v>
      </c>
      <c r="K305" s="17"/>
      <c r="L305" s="1">
        <f t="shared" si="15"/>
        <v>0</v>
      </c>
      <c r="M305" s="1">
        <f t="shared" si="14"/>
        <v>0</v>
      </c>
    </row>
    <row r="306" spans="1:13" ht="27" customHeight="1" thickBot="1">
      <c r="A306" s="35" t="s">
        <v>551</v>
      </c>
      <c r="B306" s="45" t="s">
        <v>552</v>
      </c>
      <c r="C306" s="45"/>
      <c r="D306" s="45"/>
      <c r="E306" s="45" t="s">
        <v>114</v>
      </c>
      <c r="F306" s="45"/>
      <c r="G306" s="1">
        <v>12</v>
      </c>
      <c r="H306" s="9"/>
      <c r="I306" s="9"/>
      <c r="J306" s="1">
        <f t="shared" si="13"/>
        <v>0</v>
      </c>
      <c r="K306" s="17"/>
      <c r="L306" s="1">
        <f t="shared" si="15"/>
        <v>0</v>
      </c>
      <c r="M306" s="1">
        <f t="shared" si="14"/>
        <v>0</v>
      </c>
    </row>
    <row r="307" spans="1:13" ht="27" customHeight="1" thickBot="1">
      <c r="A307" s="35" t="s">
        <v>553</v>
      </c>
      <c r="B307" s="45" t="s">
        <v>554</v>
      </c>
      <c r="C307" s="45"/>
      <c r="D307" s="45"/>
      <c r="E307" s="45" t="s">
        <v>114</v>
      </c>
      <c r="F307" s="45"/>
      <c r="G307" s="1">
        <v>1</v>
      </c>
      <c r="H307" s="9"/>
      <c r="I307" s="9"/>
      <c r="J307" s="1">
        <f t="shared" si="13"/>
        <v>0</v>
      </c>
      <c r="K307" s="17"/>
      <c r="L307" s="1">
        <f t="shared" si="15"/>
        <v>0</v>
      </c>
      <c r="M307" s="1">
        <f t="shared" si="14"/>
        <v>0</v>
      </c>
    </row>
    <row r="308" spans="1:13" ht="27" customHeight="1" thickBot="1">
      <c r="A308" s="35" t="s">
        <v>555</v>
      </c>
      <c r="B308" s="45" t="s">
        <v>556</v>
      </c>
      <c r="C308" s="45"/>
      <c r="D308" s="45"/>
      <c r="E308" s="45" t="s">
        <v>114</v>
      </c>
      <c r="F308" s="45"/>
      <c r="G308" s="1">
        <v>6</v>
      </c>
      <c r="H308" s="9"/>
      <c r="I308" s="9"/>
      <c r="J308" s="1">
        <f t="shared" si="13"/>
        <v>0</v>
      </c>
      <c r="K308" s="17"/>
      <c r="L308" s="1">
        <f t="shared" si="15"/>
        <v>0</v>
      </c>
      <c r="M308" s="1">
        <f t="shared" si="14"/>
        <v>0</v>
      </c>
    </row>
    <row r="309" spans="1:13" ht="27" customHeight="1" thickBot="1">
      <c r="A309" s="35" t="s">
        <v>557</v>
      </c>
      <c r="B309" s="45" t="s">
        <v>558</v>
      </c>
      <c r="C309" s="45"/>
      <c r="D309" s="45"/>
      <c r="E309" s="45" t="s">
        <v>114</v>
      </c>
      <c r="F309" s="45"/>
      <c r="G309" s="1">
        <v>6</v>
      </c>
      <c r="H309" s="9"/>
      <c r="I309" s="9"/>
      <c r="J309" s="1">
        <f t="shared" si="13"/>
        <v>0</v>
      </c>
      <c r="K309" s="17"/>
      <c r="L309" s="1">
        <f t="shared" si="15"/>
        <v>0</v>
      </c>
      <c r="M309" s="1">
        <f t="shared" si="14"/>
        <v>0</v>
      </c>
    </row>
    <row r="310" spans="1:13" ht="27" customHeight="1" thickBot="1">
      <c r="A310" s="35" t="s">
        <v>559</v>
      </c>
      <c r="B310" s="45" t="s">
        <v>560</v>
      </c>
      <c r="C310" s="45"/>
      <c r="D310" s="45"/>
      <c r="E310" s="45" t="s">
        <v>114</v>
      </c>
      <c r="F310" s="45"/>
      <c r="G310" s="1">
        <v>2</v>
      </c>
      <c r="H310" s="9"/>
      <c r="I310" s="9"/>
      <c r="J310" s="1">
        <f t="shared" si="13"/>
        <v>0</v>
      </c>
      <c r="K310" s="17"/>
      <c r="L310" s="1">
        <f t="shared" si="15"/>
        <v>0</v>
      </c>
      <c r="M310" s="1">
        <f t="shared" si="14"/>
        <v>0</v>
      </c>
    </row>
    <row r="311" spans="1:13" ht="27" customHeight="1" thickBot="1">
      <c r="A311" s="35" t="s">
        <v>561</v>
      </c>
      <c r="B311" s="45" t="s">
        <v>562</v>
      </c>
      <c r="C311" s="45"/>
      <c r="D311" s="45"/>
      <c r="E311" s="45" t="s">
        <v>114</v>
      </c>
      <c r="F311" s="45"/>
      <c r="G311" s="1">
        <v>10</v>
      </c>
      <c r="H311" s="9"/>
      <c r="I311" s="9"/>
      <c r="J311" s="1">
        <f t="shared" si="13"/>
        <v>0</v>
      </c>
      <c r="K311" s="17"/>
      <c r="L311" s="1">
        <f t="shared" si="15"/>
        <v>0</v>
      </c>
      <c r="M311" s="1">
        <f t="shared" si="14"/>
        <v>0</v>
      </c>
    </row>
    <row r="312" spans="1:13" ht="27" customHeight="1" thickBot="1">
      <c r="A312" s="35" t="s">
        <v>563</v>
      </c>
      <c r="B312" s="45" t="s">
        <v>564</v>
      </c>
      <c r="C312" s="45"/>
      <c r="D312" s="45"/>
      <c r="E312" s="45" t="s">
        <v>114</v>
      </c>
      <c r="F312" s="45"/>
      <c r="G312" s="1">
        <v>1</v>
      </c>
      <c r="H312" s="9"/>
      <c r="I312" s="9"/>
      <c r="J312" s="1">
        <f t="shared" si="13"/>
        <v>0</v>
      </c>
      <c r="K312" s="17"/>
      <c r="L312" s="1">
        <f t="shared" si="15"/>
        <v>0</v>
      </c>
      <c r="M312" s="1">
        <f t="shared" si="14"/>
        <v>0</v>
      </c>
    </row>
    <row r="313" spans="1:13" ht="36.950000000000003" customHeight="1" thickBot="1">
      <c r="A313" s="35" t="s">
        <v>565</v>
      </c>
      <c r="B313" s="45" t="s">
        <v>566</v>
      </c>
      <c r="C313" s="45"/>
      <c r="D313" s="45"/>
      <c r="E313" s="45" t="s">
        <v>16</v>
      </c>
      <c r="F313" s="45"/>
      <c r="G313" s="1">
        <v>163.78</v>
      </c>
      <c r="H313" s="9"/>
      <c r="I313" s="9"/>
      <c r="J313" s="1">
        <f t="shared" si="13"/>
        <v>0</v>
      </c>
      <c r="K313" s="17"/>
      <c r="L313" s="1">
        <f t="shared" si="15"/>
        <v>0</v>
      </c>
      <c r="M313" s="1">
        <f t="shared" si="14"/>
        <v>0</v>
      </c>
    </row>
    <row r="314" spans="1:13" ht="27" customHeight="1" thickBot="1">
      <c r="A314" s="35" t="s">
        <v>567</v>
      </c>
      <c r="B314" s="45" t="s">
        <v>568</v>
      </c>
      <c r="C314" s="45"/>
      <c r="D314" s="45"/>
      <c r="E314" s="45" t="s">
        <v>114</v>
      </c>
      <c r="F314" s="45"/>
      <c r="G314" s="1">
        <v>1</v>
      </c>
      <c r="H314" s="9"/>
      <c r="I314" s="9"/>
      <c r="J314" s="1">
        <f t="shared" si="13"/>
        <v>0</v>
      </c>
      <c r="K314" s="17"/>
      <c r="L314" s="1">
        <f t="shared" si="15"/>
        <v>0</v>
      </c>
      <c r="M314" s="1">
        <f t="shared" si="14"/>
        <v>0</v>
      </c>
    </row>
    <row r="315" spans="1:13" ht="27" customHeight="1" thickBot="1">
      <c r="A315" s="35" t="s">
        <v>569</v>
      </c>
      <c r="B315" s="45" t="s">
        <v>570</v>
      </c>
      <c r="C315" s="45"/>
      <c r="D315" s="45"/>
      <c r="E315" s="45" t="s">
        <v>114</v>
      </c>
      <c r="F315" s="45"/>
      <c r="G315" s="1">
        <v>30</v>
      </c>
      <c r="H315" s="9"/>
      <c r="I315" s="9"/>
      <c r="J315" s="1">
        <f t="shared" si="13"/>
        <v>0</v>
      </c>
      <c r="K315" s="17"/>
      <c r="L315" s="1">
        <f t="shared" si="15"/>
        <v>0</v>
      </c>
      <c r="M315" s="1">
        <f t="shared" si="14"/>
        <v>0</v>
      </c>
    </row>
    <row r="316" spans="1:13" ht="27" customHeight="1" thickBot="1">
      <c r="A316" s="35" t="s">
        <v>571</v>
      </c>
      <c r="B316" s="45" t="s">
        <v>572</v>
      </c>
      <c r="C316" s="45"/>
      <c r="D316" s="45"/>
      <c r="E316" s="45" t="s">
        <v>114</v>
      </c>
      <c r="F316" s="45"/>
      <c r="G316" s="1">
        <v>12</v>
      </c>
      <c r="H316" s="9"/>
      <c r="I316" s="9"/>
      <c r="J316" s="1">
        <f t="shared" si="13"/>
        <v>0</v>
      </c>
      <c r="K316" s="17"/>
      <c r="L316" s="1">
        <f t="shared" si="15"/>
        <v>0</v>
      </c>
      <c r="M316" s="1">
        <f t="shared" si="14"/>
        <v>0</v>
      </c>
    </row>
    <row r="317" spans="1:13" ht="24.95" customHeight="1" thickBot="1">
      <c r="A317" s="35" t="s">
        <v>573</v>
      </c>
      <c r="B317" s="45" t="s">
        <v>574</v>
      </c>
      <c r="C317" s="45"/>
      <c r="D317" s="45"/>
      <c r="E317" s="45" t="s">
        <v>114</v>
      </c>
      <c r="F317" s="45"/>
      <c r="G317" s="1">
        <v>5</v>
      </c>
      <c r="H317" s="9"/>
      <c r="I317" s="9"/>
      <c r="J317" s="1">
        <f t="shared" si="13"/>
        <v>0</v>
      </c>
      <c r="K317" s="17"/>
      <c r="L317" s="1">
        <f t="shared" si="15"/>
        <v>0</v>
      </c>
      <c r="M317" s="1">
        <f t="shared" si="14"/>
        <v>0</v>
      </c>
    </row>
    <row r="318" spans="1:13" ht="27" customHeight="1" thickBot="1">
      <c r="A318" s="35" t="s">
        <v>575</v>
      </c>
      <c r="B318" s="45" t="s">
        <v>576</v>
      </c>
      <c r="C318" s="45"/>
      <c r="D318" s="45"/>
      <c r="E318" s="45" t="s">
        <v>114</v>
      </c>
      <c r="F318" s="45"/>
      <c r="G318" s="1">
        <v>1</v>
      </c>
      <c r="H318" s="9"/>
      <c r="I318" s="9"/>
      <c r="J318" s="1">
        <f t="shared" si="13"/>
        <v>0</v>
      </c>
      <c r="K318" s="17"/>
      <c r="L318" s="1">
        <f t="shared" si="15"/>
        <v>0</v>
      </c>
      <c r="M318" s="1">
        <f t="shared" si="14"/>
        <v>0</v>
      </c>
    </row>
    <row r="319" spans="1:13" ht="24.95" customHeight="1" thickBot="1">
      <c r="A319" s="35" t="s">
        <v>577</v>
      </c>
      <c r="B319" s="45" t="s">
        <v>578</v>
      </c>
      <c r="C319" s="45"/>
      <c r="D319" s="45"/>
      <c r="E319" s="45" t="s">
        <v>114</v>
      </c>
      <c r="F319" s="45"/>
      <c r="G319" s="1">
        <v>6</v>
      </c>
      <c r="H319" s="9"/>
      <c r="I319" s="9"/>
      <c r="J319" s="1">
        <f t="shared" si="13"/>
        <v>0</v>
      </c>
      <c r="K319" s="17"/>
      <c r="L319" s="1">
        <f t="shared" si="15"/>
        <v>0</v>
      </c>
      <c r="M319" s="1">
        <f t="shared" si="14"/>
        <v>0</v>
      </c>
    </row>
    <row r="320" spans="1:13" ht="24.95" customHeight="1" thickBot="1">
      <c r="A320" s="35" t="s">
        <v>579</v>
      </c>
      <c r="B320" s="45" t="s">
        <v>580</v>
      </c>
      <c r="C320" s="45"/>
      <c r="D320" s="45"/>
      <c r="E320" s="45" t="s">
        <v>114</v>
      </c>
      <c r="F320" s="45"/>
      <c r="G320" s="1">
        <v>1</v>
      </c>
      <c r="H320" s="9"/>
      <c r="I320" s="9"/>
      <c r="J320" s="1">
        <f t="shared" si="13"/>
        <v>0</v>
      </c>
      <c r="K320" s="17"/>
      <c r="L320" s="1">
        <f t="shared" si="15"/>
        <v>0</v>
      </c>
      <c r="M320" s="1">
        <f t="shared" si="14"/>
        <v>0</v>
      </c>
    </row>
    <row r="321" spans="1:13" ht="27" customHeight="1" thickBot="1">
      <c r="A321" s="35" t="s">
        <v>581</v>
      </c>
      <c r="B321" s="45" t="s">
        <v>582</v>
      </c>
      <c r="C321" s="45"/>
      <c r="D321" s="45"/>
      <c r="E321" s="45" t="s">
        <v>114</v>
      </c>
      <c r="F321" s="45"/>
      <c r="G321" s="1">
        <v>7</v>
      </c>
      <c r="H321" s="9"/>
      <c r="I321" s="9"/>
      <c r="J321" s="1">
        <f t="shared" si="13"/>
        <v>0</v>
      </c>
      <c r="K321" s="17"/>
      <c r="L321" s="1">
        <f t="shared" si="15"/>
        <v>0</v>
      </c>
      <c r="M321" s="1">
        <f t="shared" si="14"/>
        <v>0</v>
      </c>
    </row>
    <row r="322" spans="1:13" ht="27" customHeight="1" thickBot="1">
      <c r="A322" s="35" t="s">
        <v>583</v>
      </c>
      <c r="B322" s="45" t="s">
        <v>584</v>
      </c>
      <c r="C322" s="45"/>
      <c r="D322" s="45"/>
      <c r="E322" s="45" t="s">
        <v>114</v>
      </c>
      <c r="F322" s="45"/>
      <c r="G322" s="1">
        <v>9</v>
      </c>
      <c r="H322" s="9"/>
      <c r="I322" s="9"/>
      <c r="J322" s="1">
        <f t="shared" si="13"/>
        <v>0</v>
      </c>
      <c r="K322" s="17"/>
      <c r="L322" s="1">
        <f t="shared" si="15"/>
        <v>0</v>
      </c>
      <c r="M322" s="1">
        <f t="shared" si="14"/>
        <v>0</v>
      </c>
    </row>
    <row r="323" spans="1:13" ht="27" customHeight="1" thickBot="1">
      <c r="A323" s="35" t="s">
        <v>585</v>
      </c>
      <c r="B323" s="45" t="s">
        <v>586</v>
      </c>
      <c r="C323" s="45"/>
      <c r="D323" s="45"/>
      <c r="E323" s="45" t="s">
        <v>16</v>
      </c>
      <c r="F323" s="45"/>
      <c r="G323" s="1">
        <v>22.1</v>
      </c>
      <c r="H323" s="9"/>
      <c r="I323" s="9"/>
      <c r="J323" s="1">
        <f t="shared" si="13"/>
        <v>0</v>
      </c>
      <c r="K323" s="17"/>
      <c r="L323" s="1">
        <f t="shared" si="15"/>
        <v>0</v>
      </c>
      <c r="M323" s="1">
        <f t="shared" si="14"/>
        <v>0</v>
      </c>
    </row>
    <row r="324" spans="1:13" ht="36.950000000000003" customHeight="1" thickBot="1">
      <c r="A324" s="35" t="s">
        <v>587</v>
      </c>
      <c r="B324" s="45" t="s">
        <v>588</v>
      </c>
      <c r="C324" s="45"/>
      <c r="D324" s="45"/>
      <c r="E324" s="45" t="s">
        <v>16</v>
      </c>
      <c r="F324" s="45"/>
      <c r="G324" s="1">
        <v>22.1</v>
      </c>
      <c r="H324" s="9"/>
      <c r="I324" s="9"/>
      <c r="J324" s="1">
        <f t="shared" si="13"/>
        <v>0</v>
      </c>
      <c r="K324" s="17"/>
      <c r="L324" s="1">
        <f t="shared" si="15"/>
        <v>0</v>
      </c>
      <c r="M324" s="1">
        <f t="shared" si="14"/>
        <v>0</v>
      </c>
    </row>
    <row r="325" spans="1:13" ht="27" customHeight="1" thickBot="1">
      <c r="A325" s="35" t="s">
        <v>589</v>
      </c>
      <c r="B325" s="45" t="s">
        <v>590</v>
      </c>
      <c r="C325" s="45"/>
      <c r="D325" s="45"/>
      <c r="E325" s="45" t="s">
        <v>16</v>
      </c>
      <c r="F325" s="45"/>
      <c r="G325" s="1">
        <v>40.86</v>
      </c>
      <c r="H325" s="9"/>
      <c r="I325" s="9"/>
      <c r="J325" s="1">
        <f t="shared" si="13"/>
        <v>0</v>
      </c>
      <c r="K325" s="17"/>
      <c r="L325" s="1">
        <f t="shared" si="15"/>
        <v>0</v>
      </c>
      <c r="M325" s="1">
        <f t="shared" si="14"/>
        <v>0</v>
      </c>
    </row>
    <row r="326" spans="1:13" ht="36.950000000000003" customHeight="1" thickBot="1">
      <c r="A326" s="35" t="s">
        <v>591</v>
      </c>
      <c r="B326" s="45" t="s">
        <v>592</v>
      </c>
      <c r="C326" s="45"/>
      <c r="D326" s="45"/>
      <c r="E326" s="45" t="s">
        <v>16</v>
      </c>
      <c r="F326" s="45"/>
      <c r="G326" s="1">
        <v>40.86</v>
      </c>
      <c r="H326" s="9"/>
      <c r="I326" s="9"/>
      <c r="J326" s="1">
        <f t="shared" si="13"/>
        <v>0</v>
      </c>
      <c r="K326" s="17"/>
      <c r="L326" s="1">
        <f t="shared" si="15"/>
        <v>0</v>
      </c>
      <c r="M326" s="1">
        <f t="shared" si="14"/>
        <v>0</v>
      </c>
    </row>
    <row r="327" spans="1:13" ht="27" customHeight="1" thickBot="1">
      <c r="A327" s="35" t="s">
        <v>593</v>
      </c>
      <c r="B327" s="45" t="s">
        <v>594</v>
      </c>
      <c r="C327" s="45"/>
      <c r="D327" s="45"/>
      <c r="E327" s="45" t="s">
        <v>16</v>
      </c>
      <c r="F327" s="45"/>
      <c r="G327" s="1">
        <v>2.7</v>
      </c>
      <c r="H327" s="9"/>
      <c r="I327" s="9"/>
      <c r="J327" s="1">
        <f t="shared" si="13"/>
        <v>0</v>
      </c>
      <c r="K327" s="17"/>
      <c r="L327" s="1">
        <f t="shared" si="15"/>
        <v>0</v>
      </c>
      <c r="M327" s="1">
        <f t="shared" si="14"/>
        <v>0</v>
      </c>
    </row>
    <row r="328" spans="1:13" ht="36.950000000000003" customHeight="1" thickBot="1">
      <c r="A328" s="35" t="s">
        <v>595</v>
      </c>
      <c r="B328" s="45" t="s">
        <v>596</v>
      </c>
      <c r="C328" s="45"/>
      <c r="D328" s="45"/>
      <c r="E328" s="45" t="s">
        <v>16</v>
      </c>
      <c r="F328" s="45"/>
      <c r="G328" s="1">
        <v>2.7</v>
      </c>
      <c r="H328" s="9"/>
      <c r="I328" s="9"/>
      <c r="J328" s="1">
        <f t="shared" si="13"/>
        <v>0</v>
      </c>
      <c r="K328" s="17"/>
      <c r="L328" s="1">
        <f t="shared" si="15"/>
        <v>0</v>
      </c>
      <c r="M328" s="1">
        <f t="shared" si="14"/>
        <v>0</v>
      </c>
    </row>
    <row r="329" spans="1:13" ht="27" customHeight="1" thickBot="1">
      <c r="A329" s="35" t="s">
        <v>597</v>
      </c>
      <c r="B329" s="45" t="s">
        <v>598</v>
      </c>
      <c r="C329" s="45"/>
      <c r="D329" s="45"/>
      <c r="E329" s="45" t="s">
        <v>114</v>
      </c>
      <c r="F329" s="45"/>
      <c r="G329" s="1">
        <v>2</v>
      </c>
      <c r="H329" s="9"/>
      <c r="I329" s="9"/>
      <c r="J329" s="1">
        <f t="shared" si="13"/>
        <v>0</v>
      </c>
      <c r="K329" s="17"/>
      <c r="L329" s="1">
        <f t="shared" si="15"/>
        <v>0</v>
      </c>
      <c r="M329" s="1">
        <f t="shared" si="14"/>
        <v>0</v>
      </c>
    </row>
    <row r="330" spans="1:13" ht="24.95" customHeight="1" thickBot="1">
      <c r="A330" s="36" t="s">
        <v>599</v>
      </c>
      <c r="B330" s="52" t="s">
        <v>600</v>
      </c>
      <c r="C330" s="53"/>
      <c r="D330" s="53"/>
      <c r="E330" s="2"/>
      <c r="F330" s="2"/>
      <c r="G330" s="2"/>
      <c r="H330" s="12"/>
      <c r="I330" s="12"/>
      <c r="J330" s="25"/>
      <c r="K330" s="18"/>
      <c r="L330" s="25"/>
      <c r="M330" s="25">
        <f>SUM(M331:M344)</f>
        <v>0</v>
      </c>
    </row>
    <row r="331" spans="1:13" ht="24.95" customHeight="1" thickBot="1">
      <c r="A331" s="35" t="s">
        <v>601</v>
      </c>
      <c r="B331" s="45" t="s">
        <v>602</v>
      </c>
      <c r="C331" s="45"/>
      <c r="D331" s="45"/>
      <c r="E331" s="45" t="s">
        <v>114</v>
      </c>
      <c r="F331" s="45"/>
      <c r="G331" s="1">
        <v>8</v>
      </c>
      <c r="H331" s="9"/>
      <c r="I331" s="9"/>
      <c r="J331" s="1">
        <f t="shared" si="13"/>
        <v>0</v>
      </c>
      <c r="K331" s="17"/>
      <c r="L331" s="1">
        <f t="shared" si="15"/>
        <v>0</v>
      </c>
      <c r="M331" s="1">
        <f t="shared" si="14"/>
        <v>0</v>
      </c>
    </row>
    <row r="332" spans="1:13" ht="27" customHeight="1" thickBot="1">
      <c r="A332" s="35" t="s">
        <v>603</v>
      </c>
      <c r="B332" s="45" t="s">
        <v>604</v>
      </c>
      <c r="C332" s="45"/>
      <c r="D332" s="45"/>
      <c r="E332" s="45" t="s">
        <v>35</v>
      </c>
      <c r="F332" s="45"/>
      <c r="G332" s="1">
        <v>43.4</v>
      </c>
      <c r="H332" s="9"/>
      <c r="I332" s="9"/>
      <c r="J332" s="1">
        <f t="shared" si="13"/>
        <v>0</v>
      </c>
      <c r="K332" s="17"/>
      <c r="L332" s="1">
        <f t="shared" si="15"/>
        <v>0</v>
      </c>
      <c r="M332" s="1">
        <f t="shared" si="14"/>
        <v>0</v>
      </c>
    </row>
    <row r="333" spans="1:13" ht="27" customHeight="1" thickBot="1">
      <c r="A333" s="35" t="s">
        <v>605</v>
      </c>
      <c r="B333" s="45" t="s">
        <v>606</v>
      </c>
      <c r="C333" s="45"/>
      <c r="D333" s="45"/>
      <c r="E333" s="45" t="s">
        <v>35</v>
      </c>
      <c r="F333" s="45"/>
      <c r="G333" s="1">
        <v>15.2</v>
      </c>
      <c r="H333" s="9"/>
      <c r="I333" s="9"/>
      <c r="J333" s="1">
        <f t="shared" ref="J333:J396" si="16">SUM(H333+I333)</f>
        <v>0</v>
      </c>
      <c r="K333" s="17"/>
      <c r="L333" s="1">
        <f t="shared" si="15"/>
        <v>0</v>
      </c>
      <c r="M333" s="1">
        <f t="shared" ref="M333:M396" si="17">TRUNC(L333*G333,2)</f>
        <v>0</v>
      </c>
    </row>
    <row r="334" spans="1:13" ht="27" customHeight="1" thickBot="1">
      <c r="A334" s="35" t="s">
        <v>607</v>
      </c>
      <c r="B334" s="45" t="s">
        <v>608</v>
      </c>
      <c r="C334" s="45"/>
      <c r="D334" s="45"/>
      <c r="E334" s="45" t="s">
        <v>35</v>
      </c>
      <c r="F334" s="45"/>
      <c r="G334" s="1">
        <v>3.07</v>
      </c>
      <c r="H334" s="9"/>
      <c r="I334" s="9"/>
      <c r="J334" s="1">
        <f t="shared" si="16"/>
        <v>0</v>
      </c>
      <c r="K334" s="17"/>
      <c r="L334" s="1">
        <f t="shared" si="15"/>
        <v>0</v>
      </c>
      <c r="M334" s="1">
        <f t="shared" si="17"/>
        <v>0</v>
      </c>
    </row>
    <row r="335" spans="1:13" ht="27" customHeight="1" thickBot="1">
      <c r="A335" s="35" t="s">
        <v>609</v>
      </c>
      <c r="B335" s="45" t="s">
        <v>610</v>
      </c>
      <c r="C335" s="45"/>
      <c r="D335" s="45"/>
      <c r="E335" s="45" t="s">
        <v>19</v>
      </c>
      <c r="F335" s="45"/>
      <c r="G335" s="1">
        <v>12.4</v>
      </c>
      <c r="H335" s="9"/>
      <c r="I335" s="9"/>
      <c r="J335" s="1">
        <f t="shared" si="16"/>
        <v>0</v>
      </c>
      <c r="K335" s="17"/>
      <c r="L335" s="1">
        <f t="shared" si="15"/>
        <v>0</v>
      </c>
      <c r="M335" s="1">
        <f t="shared" si="17"/>
        <v>0</v>
      </c>
    </row>
    <row r="336" spans="1:13" ht="27" customHeight="1" thickBot="1">
      <c r="A336" s="35" t="s">
        <v>611</v>
      </c>
      <c r="B336" s="45" t="s">
        <v>86</v>
      </c>
      <c r="C336" s="45"/>
      <c r="D336" s="45"/>
      <c r="E336" s="45" t="s">
        <v>19</v>
      </c>
      <c r="F336" s="45"/>
      <c r="G336" s="1">
        <v>85.15</v>
      </c>
      <c r="H336" s="9"/>
      <c r="I336" s="9"/>
      <c r="J336" s="1">
        <f t="shared" si="16"/>
        <v>0</v>
      </c>
      <c r="K336" s="17"/>
      <c r="L336" s="1">
        <f t="shared" si="15"/>
        <v>0</v>
      </c>
      <c r="M336" s="1">
        <f t="shared" si="17"/>
        <v>0</v>
      </c>
    </row>
    <row r="337" spans="1:13" ht="27" customHeight="1" thickBot="1">
      <c r="A337" s="35" t="s">
        <v>612</v>
      </c>
      <c r="B337" s="45" t="s">
        <v>613</v>
      </c>
      <c r="C337" s="45"/>
      <c r="D337" s="45"/>
      <c r="E337" s="45" t="s">
        <v>19</v>
      </c>
      <c r="F337" s="45"/>
      <c r="G337" s="1">
        <v>24.68</v>
      </c>
      <c r="H337" s="9"/>
      <c r="I337" s="9"/>
      <c r="J337" s="1">
        <f t="shared" si="16"/>
        <v>0</v>
      </c>
      <c r="K337" s="17"/>
      <c r="L337" s="1">
        <f t="shared" si="15"/>
        <v>0</v>
      </c>
      <c r="M337" s="1">
        <f t="shared" si="17"/>
        <v>0</v>
      </c>
    </row>
    <row r="338" spans="1:13" ht="36.950000000000003" customHeight="1" thickBot="1">
      <c r="A338" s="35" t="s">
        <v>614</v>
      </c>
      <c r="B338" s="45" t="s">
        <v>615</v>
      </c>
      <c r="C338" s="45"/>
      <c r="D338" s="45"/>
      <c r="E338" s="45" t="s">
        <v>19</v>
      </c>
      <c r="F338" s="45"/>
      <c r="G338" s="1">
        <v>55.78</v>
      </c>
      <c r="H338" s="9"/>
      <c r="I338" s="9"/>
      <c r="J338" s="1">
        <f t="shared" si="16"/>
        <v>0</v>
      </c>
      <c r="K338" s="17"/>
      <c r="L338" s="1">
        <f t="shared" si="15"/>
        <v>0</v>
      </c>
      <c r="M338" s="1">
        <f t="shared" si="17"/>
        <v>0</v>
      </c>
    </row>
    <row r="339" spans="1:13" ht="27" customHeight="1" thickBot="1">
      <c r="A339" s="35" t="s">
        <v>616</v>
      </c>
      <c r="B339" s="45" t="s">
        <v>617</v>
      </c>
      <c r="C339" s="45"/>
      <c r="D339" s="45"/>
      <c r="E339" s="45" t="s">
        <v>19</v>
      </c>
      <c r="F339" s="45"/>
      <c r="G339" s="1">
        <v>68.739999999999995</v>
      </c>
      <c r="H339" s="9"/>
      <c r="I339" s="9"/>
      <c r="J339" s="1">
        <f t="shared" si="16"/>
        <v>0</v>
      </c>
      <c r="K339" s="17"/>
      <c r="L339" s="1">
        <f t="shared" si="15"/>
        <v>0</v>
      </c>
      <c r="M339" s="1">
        <f t="shared" si="17"/>
        <v>0</v>
      </c>
    </row>
    <row r="340" spans="1:13" ht="27" customHeight="1" thickBot="1">
      <c r="A340" s="35" t="s">
        <v>618</v>
      </c>
      <c r="B340" s="45" t="s">
        <v>224</v>
      </c>
      <c r="C340" s="45"/>
      <c r="D340" s="45"/>
      <c r="E340" s="45" t="s">
        <v>19</v>
      </c>
      <c r="F340" s="45"/>
      <c r="G340" s="1">
        <v>68.739999999999995</v>
      </c>
      <c r="H340" s="9"/>
      <c r="I340" s="9"/>
      <c r="J340" s="1">
        <f t="shared" si="16"/>
        <v>0</v>
      </c>
      <c r="K340" s="17"/>
      <c r="L340" s="1">
        <f t="shared" si="15"/>
        <v>0</v>
      </c>
      <c r="M340" s="1">
        <f t="shared" si="17"/>
        <v>0</v>
      </c>
    </row>
    <row r="341" spans="1:13" ht="27" customHeight="1" thickBot="1">
      <c r="A341" s="35" t="s">
        <v>619</v>
      </c>
      <c r="B341" s="45" t="s">
        <v>542</v>
      </c>
      <c r="C341" s="45"/>
      <c r="D341" s="45"/>
      <c r="E341" s="45" t="s">
        <v>16</v>
      </c>
      <c r="F341" s="45"/>
      <c r="G341" s="1">
        <v>10</v>
      </c>
      <c r="H341" s="9"/>
      <c r="I341" s="9"/>
      <c r="J341" s="1">
        <f t="shared" si="16"/>
        <v>0</v>
      </c>
      <c r="K341" s="17"/>
      <c r="L341" s="1">
        <f t="shared" si="15"/>
        <v>0</v>
      </c>
      <c r="M341" s="1">
        <f t="shared" si="17"/>
        <v>0</v>
      </c>
    </row>
    <row r="342" spans="1:13" ht="27" customHeight="1" thickBot="1">
      <c r="A342" s="35" t="s">
        <v>620</v>
      </c>
      <c r="B342" s="45" t="s">
        <v>621</v>
      </c>
      <c r="C342" s="45"/>
      <c r="D342" s="45"/>
      <c r="E342" s="45" t="s">
        <v>114</v>
      </c>
      <c r="F342" s="45"/>
      <c r="G342" s="1">
        <v>3</v>
      </c>
      <c r="H342" s="9"/>
      <c r="I342" s="9"/>
      <c r="J342" s="1">
        <f t="shared" si="16"/>
        <v>0</v>
      </c>
      <c r="K342" s="17"/>
      <c r="L342" s="1">
        <f t="shared" si="15"/>
        <v>0</v>
      </c>
      <c r="M342" s="1">
        <f t="shared" si="17"/>
        <v>0</v>
      </c>
    </row>
    <row r="343" spans="1:13" ht="27" customHeight="1" thickBot="1">
      <c r="A343" s="35" t="s">
        <v>622</v>
      </c>
      <c r="B343" s="45" t="s">
        <v>623</v>
      </c>
      <c r="C343" s="45"/>
      <c r="D343" s="45"/>
      <c r="E343" s="45" t="s">
        <v>19</v>
      </c>
      <c r="F343" s="45"/>
      <c r="G343" s="1">
        <v>12.4</v>
      </c>
      <c r="H343" s="9"/>
      <c r="I343" s="9"/>
      <c r="J343" s="1">
        <f t="shared" si="16"/>
        <v>0</v>
      </c>
      <c r="K343" s="17"/>
      <c r="L343" s="1">
        <f t="shared" si="15"/>
        <v>0</v>
      </c>
      <c r="M343" s="1">
        <f t="shared" si="17"/>
        <v>0</v>
      </c>
    </row>
    <row r="344" spans="1:13" ht="27" customHeight="1" thickBot="1">
      <c r="A344" s="35" t="s">
        <v>624</v>
      </c>
      <c r="B344" s="45" t="s">
        <v>92</v>
      </c>
      <c r="C344" s="45"/>
      <c r="D344" s="45"/>
      <c r="E344" s="45" t="s">
        <v>35</v>
      </c>
      <c r="F344" s="45"/>
      <c r="G344" s="1">
        <v>3.72</v>
      </c>
      <c r="H344" s="9"/>
      <c r="I344" s="9"/>
      <c r="J344" s="1">
        <f t="shared" si="16"/>
        <v>0</v>
      </c>
      <c r="K344" s="17"/>
      <c r="L344" s="1">
        <f t="shared" ref="L344:L398" si="18">TRUNC(J344*(K344+1),2)</f>
        <v>0</v>
      </c>
      <c r="M344" s="1">
        <f t="shared" si="17"/>
        <v>0</v>
      </c>
    </row>
    <row r="345" spans="1:13" ht="24.95" customHeight="1" thickBot="1">
      <c r="A345" s="36" t="s">
        <v>625</v>
      </c>
      <c r="B345" s="52" t="s">
        <v>626</v>
      </c>
      <c r="C345" s="53"/>
      <c r="D345" s="53"/>
      <c r="E345" s="2"/>
      <c r="F345" s="2"/>
      <c r="G345" s="2"/>
      <c r="H345" s="12"/>
      <c r="I345" s="12"/>
      <c r="J345" s="25"/>
      <c r="K345" s="18"/>
      <c r="L345" s="25"/>
      <c r="M345" s="25">
        <f>SUM(M346:M369)</f>
        <v>0</v>
      </c>
    </row>
    <row r="346" spans="1:13" ht="27" customHeight="1" thickBot="1">
      <c r="A346" s="35" t="s">
        <v>627</v>
      </c>
      <c r="B346" s="45" t="s">
        <v>628</v>
      </c>
      <c r="C346" s="45"/>
      <c r="D346" s="45"/>
      <c r="E346" s="45" t="s">
        <v>114</v>
      </c>
      <c r="F346" s="45"/>
      <c r="G346" s="1">
        <v>4</v>
      </c>
      <c r="H346" s="9"/>
      <c r="I346" s="9"/>
      <c r="J346" s="1">
        <f t="shared" si="16"/>
        <v>0</v>
      </c>
      <c r="K346" s="17"/>
      <c r="L346" s="1">
        <f t="shared" si="18"/>
        <v>0</v>
      </c>
      <c r="M346" s="1">
        <f t="shared" si="17"/>
        <v>0</v>
      </c>
    </row>
    <row r="347" spans="1:13" ht="27" customHeight="1" thickBot="1">
      <c r="A347" s="35" t="s">
        <v>629</v>
      </c>
      <c r="B347" s="45" t="s">
        <v>630</v>
      </c>
      <c r="C347" s="45"/>
      <c r="D347" s="45"/>
      <c r="E347" s="45" t="s">
        <v>114</v>
      </c>
      <c r="F347" s="45"/>
      <c r="G347" s="1">
        <v>11</v>
      </c>
      <c r="H347" s="9"/>
      <c r="I347" s="9"/>
      <c r="J347" s="1">
        <f t="shared" si="16"/>
        <v>0</v>
      </c>
      <c r="K347" s="17"/>
      <c r="L347" s="1">
        <f t="shared" si="18"/>
        <v>0</v>
      </c>
      <c r="M347" s="1">
        <f t="shared" si="17"/>
        <v>0</v>
      </c>
    </row>
    <row r="348" spans="1:13" ht="36.950000000000003" customHeight="1" thickBot="1">
      <c r="A348" s="35" t="s">
        <v>631</v>
      </c>
      <c r="B348" s="45" t="s">
        <v>632</v>
      </c>
      <c r="C348" s="45"/>
      <c r="D348" s="45"/>
      <c r="E348" s="45" t="s">
        <v>26</v>
      </c>
      <c r="F348" s="45"/>
      <c r="G348" s="1">
        <v>4</v>
      </c>
      <c r="H348" s="9"/>
      <c r="I348" s="9"/>
      <c r="J348" s="1">
        <f t="shared" si="16"/>
        <v>0</v>
      </c>
      <c r="K348" s="17"/>
      <c r="L348" s="1">
        <f t="shared" si="18"/>
        <v>0</v>
      </c>
      <c r="M348" s="1">
        <f t="shared" si="17"/>
        <v>0</v>
      </c>
    </row>
    <row r="349" spans="1:13" ht="27" customHeight="1" thickBot="1">
      <c r="A349" s="35" t="s">
        <v>633</v>
      </c>
      <c r="B349" s="45" t="s">
        <v>634</v>
      </c>
      <c r="C349" s="45"/>
      <c r="D349" s="45"/>
      <c r="E349" s="45" t="s">
        <v>114</v>
      </c>
      <c r="F349" s="45"/>
      <c r="G349" s="1">
        <v>15</v>
      </c>
      <c r="H349" s="9"/>
      <c r="I349" s="9"/>
      <c r="J349" s="1">
        <f t="shared" si="16"/>
        <v>0</v>
      </c>
      <c r="K349" s="17"/>
      <c r="L349" s="1">
        <f t="shared" si="18"/>
        <v>0</v>
      </c>
      <c r="M349" s="1">
        <f t="shared" si="17"/>
        <v>0</v>
      </c>
    </row>
    <row r="350" spans="1:13" ht="27" customHeight="1" thickBot="1">
      <c r="A350" s="35" t="s">
        <v>635</v>
      </c>
      <c r="B350" s="45" t="s">
        <v>636</v>
      </c>
      <c r="C350" s="45"/>
      <c r="D350" s="45"/>
      <c r="E350" s="45" t="s">
        <v>114</v>
      </c>
      <c r="F350" s="45"/>
      <c r="G350" s="1">
        <v>4</v>
      </c>
      <c r="H350" s="9"/>
      <c r="I350" s="9"/>
      <c r="J350" s="1">
        <f t="shared" si="16"/>
        <v>0</v>
      </c>
      <c r="K350" s="17"/>
      <c r="L350" s="1">
        <f t="shared" si="18"/>
        <v>0</v>
      </c>
      <c r="M350" s="1">
        <f t="shared" si="17"/>
        <v>0</v>
      </c>
    </row>
    <row r="351" spans="1:13" ht="27" customHeight="1" thickBot="1">
      <c r="A351" s="35" t="s">
        <v>637</v>
      </c>
      <c r="B351" s="45" t="s">
        <v>638</v>
      </c>
      <c r="C351" s="45"/>
      <c r="D351" s="45"/>
      <c r="E351" s="45" t="s">
        <v>114</v>
      </c>
      <c r="F351" s="45"/>
      <c r="G351" s="1">
        <v>8</v>
      </c>
      <c r="H351" s="9"/>
      <c r="I351" s="9"/>
      <c r="J351" s="1">
        <f t="shared" si="16"/>
        <v>0</v>
      </c>
      <c r="K351" s="17"/>
      <c r="L351" s="1">
        <f t="shared" si="18"/>
        <v>0</v>
      </c>
      <c r="M351" s="1">
        <f t="shared" si="17"/>
        <v>0</v>
      </c>
    </row>
    <row r="352" spans="1:13" ht="27" customHeight="1" thickBot="1">
      <c r="A352" s="35" t="s">
        <v>639</v>
      </c>
      <c r="B352" s="45" t="s">
        <v>640</v>
      </c>
      <c r="C352" s="45"/>
      <c r="D352" s="45"/>
      <c r="E352" s="45" t="s">
        <v>114</v>
      </c>
      <c r="F352" s="45"/>
      <c r="G352" s="1">
        <v>6</v>
      </c>
      <c r="H352" s="9"/>
      <c r="I352" s="9"/>
      <c r="J352" s="1">
        <f t="shared" si="16"/>
        <v>0</v>
      </c>
      <c r="K352" s="17"/>
      <c r="L352" s="1">
        <f t="shared" si="18"/>
        <v>0</v>
      </c>
      <c r="M352" s="1">
        <f t="shared" si="17"/>
        <v>0</v>
      </c>
    </row>
    <row r="353" spans="1:13" ht="24.95" customHeight="1" thickBot="1">
      <c r="A353" s="35" t="s">
        <v>641</v>
      </c>
      <c r="B353" s="45" t="s">
        <v>642</v>
      </c>
      <c r="C353" s="45"/>
      <c r="D353" s="45"/>
      <c r="E353" s="45" t="s">
        <v>114</v>
      </c>
      <c r="F353" s="45"/>
      <c r="G353" s="1">
        <v>2</v>
      </c>
      <c r="H353" s="9"/>
      <c r="I353" s="9"/>
      <c r="J353" s="1">
        <f t="shared" si="16"/>
        <v>0</v>
      </c>
      <c r="K353" s="17"/>
      <c r="L353" s="1">
        <f t="shared" si="18"/>
        <v>0</v>
      </c>
      <c r="M353" s="1">
        <f t="shared" si="17"/>
        <v>0</v>
      </c>
    </row>
    <row r="354" spans="1:13" ht="36.950000000000003" customHeight="1" thickBot="1">
      <c r="A354" s="35" t="s">
        <v>643</v>
      </c>
      <c r="B354" s="45" t="s">
        <v>644</v>
      </c>
      <c r="C354" s="45"/>
      <c r="D354" s="45"/>
      <c r="E354" s="45" t="s">
        <v>325</v>
      </c>
      <c r="F354" s="45"/>
      <c r="G354" s="1">
        <v>10</v>
      </c>
      <c r="H354" s="9"/>
      <c r="I354" s="9"/>
      <c r="J354" s="1">
        <f t="shared" si="16"/>
        <v>0</v>
      </c>
      <c r="K354" s="17"/>
      <c r="L354" s="1">
        <f t="shared" si="18"/>
        <v>0</v>
      </c>
      <c r="M354" s="1">
        <f t="shared" si="17"/>
        <v>0</v>
      </c>
    </row>
    <row r="355" spans="1:13" ht="36.950000000000003" customHeight="1" thickBot="1">
      <c r="A355" s="35" t="s">
        <v>645</v>
      </c>
      <c r="B355" s="45" t="s">
        <v>646</v>
      </c>
      <c r="C355" s="45"/>
      <c r="D355" s="45"/>
      <c r="E355" s="45" t="s">
        <v>647</v>
      </c>
      <c r="F355" s="45"/>
      <c r="G355" s="1">
        <v>1</v>
      </c>
      <c r="H355" s="9"/>
      <c r="I355" s="9"/>
      <c r="J355" s="1">
        <f t="shared" si="16"/>
        <v>0</v>
      </c>
      <c r="K355" s="17"/>
      <c r="L355" s="1">
        <f t="shared" si="18"/>
        <v>0</v>
      </c>
      <c r="M355" s="1">
        <f t="shared" si="17"/>
        <v>0</v>
      </c>
    </row>
    <row r="356" spans="1:13" ht="27" customHeight="1" thickBot="1">
      <c r="A356" s="35" t="s">
        <v>648</v>
      </c>
      <c r="B356" s="45" t="s">
        <v>649</v>
      </c>
      <c r="C356" s="45"/>
      <c r="D356" s="45"/>
      <c r="E356" s="45" t="s">
        <v>114</v>
      </c>
      <c r="F356" s="45"/>
      <c r="G356" s="1">
        <v>4</v>
      </c>
      <c r="H356" s="9"/>
      <c r="I356" s="9"/>
      <c r="J356" s="1">
        <f t="shared" si="16"/>
        <v>0</v>
      </c>
      <c r="K356" s="17"/>
      <c r="L356" s="1">
        <f t="shared" si="18"/>
        <v>0</v>
      </c>
      <c r="M356" s="1">
        <f t="shared" si="17"/>
        <v>0</v>
      </c>
    </row>
    <row r="357" spans="1:13" ht="27" customHeight="1" thickBot="1">
      <c r="A357" s="35" t="s">
        <v>650</v>
      </c>
      <c r="B357" s="45" t="s">
        <v>651</v>
      </c>
      <c r="C357" s="45"/>
      <c r="D357" s="45"/>
      <c r="E357" s="45" t="s">
        <v>114</v>
      </c>
      <c r="F357" s="45"/>
      <c r="G357" s="1">
        <v>2</v>
      </c>
      <c r="H357" s="9"/>
      <c r="I357" s="9"/>
      <c r="J357" s="1">
        <f t="shared" si="16"/>
        <v>0</v>
      </c>
      <c r="K357" s="17"/>
      <c r="L357" s="1">
        <f t="shared" si="18"/>
        <v>0</v>
      </c>
      <c r="M357" s="1">
        <f t="shared" si="17"/>
        <v>0</v>
      </c>
    </row>
    <row r="358" spans="1:13" ht="27" customHeight="1" thickBot="1">
      <c r="A358" s="35" t="s">
        <v>652</v>
      </c>
      <c r="B358" s="45" t="s">
        <v>653</v>
      </c>
      <c r="C358" s="45"/>
      <c r="D358" s="45"/>
      <c r="E358" s="45" t="s">
        <v>114</v>
      </c>
      <c r="F358" s="45"/>
      <c r="G358" s="1">
        <v>1</v>
      </c>
      <c r="H358" s="9"/>
      <c r="I358" s="9"/>
      <c r="J358" s="1">
        <f t="shared" si="16"/>
        <v>0</v>
      </c>
      <c r="K358" s="17"/>
      <c r="L358" s="1">
        <f t="shared" si="18"/>
        <v>0</v>
      </c>
      <c r="M358" s="1">
        <f t="shared" si="17"/>
        <v>0</v>
      </c>
    </row>
    <row r="359" spans="1:13" ht="27" customHeight="1" thickBot="1">
      <c r="A359" s="35" t="s">
        <v>654</v>
      </c>
      <c r="B359" s="45" t="s">
        <v>655</v>
      </c>
      <c r="C359" s="45"/>
      <c r="D359" s="45"/>
      <c r="E359" s="45" t="s">
        <v>114</v>
      </c>
      <c r="F359" s="45"/>
      <c r="G359" s="1">
        <v>11</v>
      </c>
      <c r="H359" s="9"/>
      <c r="I359" s="9"/>
      <c r="J359" s="1">
        <f t="shared" si="16"/>
        <v>0</v>
      </c>
      <c r="K359" s="17"/>
      <c r="L359" s="1">
        <f t="shared" si="18"/>
        <v>0</v>
      </c>
      <c r="M359" s="1">
        <f t="shared" si="17"/>
        <v>0</v>
      </c>
    </row>
    <row r="360" spans="1:13" ht="27" customHeight="1" thickBot="1">
      <c r="A360" s="35" t="s">
        <v>656</v>
      </c>
      <c r="B360" s="45" t="s">
        <v>657</v>
      </c>
      <c r="C360" s="45"/>
      <c r="D360" s="45"/>
      <c r="E360" s="45" t="s">
        <v>114</v>
      </c>
      <c r="F360" s="45"/>
      <c r="G360" s="1">
        <v>4</v>
      </c>
      <c r="H360" s="9"/>
      <c r="I360" s="9"/>
      <c r="J360" s="1">
        <f t="shared" si="16"/>
        <v>0</v>
      </c>
      <c r="K360" s="17"/>
      <c r="L360" s="1">
        <f t="shared" si="18"/>
        <v>0</v>
      </c>
      <c r="M360" s="1">
        <f t="shared" si="17"/>
        <v>0</v>
      </c>
    </row>
    <row r="361" spans="1:13" ht="27" customHeight="1" thickBot="1">
      <c r="A361" s="35" t="s">
        <v>658</v>
      </c>
      <c r="B361" s="45" t="s">
        <v>659</v>
      </c>
      <c r="C361" s="45"/>
      <c r="D361" s="45"/>
      <c r="E361" s="45" t="s">
        <v>114</v>
      </c>
      <c r="F361" s="45"/>
      <c r="G361" s="1">
        <v>13</v>
      </c>
      <c r="H361" s="9"/>
      <c r="I361" s="9"/>
      <c r="J361" s="1">
        <f t="shared" si="16"/>
        <v>0</v>
      </c>
      <c r="K361" s="17"/>
      <c r="L361" s="1">
        <f t="shared" si="18"/>
        <v>0</v>
      </c>
      <c r="M361" s="1">
        <f t="shared" si="17"/>
        <v>0</v>
      </c>
    </row>
    <row r="362" spans="1:13" ht="27" customHeight="1" thickBot="1">
      <c r="A362" s="35" t="s">
        <v>660</v>
      </c>
      <c r="B362" s="45" t="s">
        <v>661</v>
      </c>
      <c r="C362" s="45"/>
      <c r="D362" s="45"/>
      <c r="E362" s="45" t="s">
        <v>114</v>
      </c>
      <c r="F362" s="45"/>
      <c r="G362" s="1">
        <v>1</v>
      </c>
      <c r="H362" s="9"/>
      <c r="I362" s="9"/>
      <c r="J362" s="1">
        <f t="shared" si="16"/>
        <v>0</v>
      </c>
      <c r="K362" s="17"/>
      <c r="L362" s="1">
        <f t="shared" si="18"/>
        <v>0</v>
      </c>
      <c r="M362" s="1">
        <f t="shared" si="17"/>
        <v>0</v>
      </c>
    </row>
    <row r="363" spans="1:13" ht="27" customHeight="1" thickBot="1">
      <c r="A363" s="35" t="s">
        <v>662</v>
      </c>
      <c r="B363" s="45" t="s">
        <v>663</v>
      </c>
      <c r="C363" s="45"/>
      <c r="D363" s="45"/>
      <c r="E363" s="45" t="s">
        <v>19</v>
      </c>
      <c r="F363" s="45"/>
      <c r="G363" s="1">
        <v>2</v>
      </c>
      <c r="H363" s="9"/>
      <c r="I363" s="9"/>
      <c r="J363" s="1">
        <f t="shared" si="16"/>
        <v>0</v>
      </c>
      <c r="K363" s="17"/>
      <c r="L363" s="1">
        <f t="shared" si="18"/>
        <v>0</v>
      </c>
      <c r="M363" s="1">
        <f t="shared" si="17"/>
        <v>0</v>
      </c>
    </row>
    <row r="364" spans="1:13" ht="45.95" customHeight="1" thickBot="1">
      <c r="A364" s="35" t="s">
        <v>664</v>
      </c>
      <c r="B364" s="45" t="s">
        <v>665</v>
      </c>
      <c r="C364" s="45"/>
      <c r="D364" s="45"/>
      <c r="E364" s="45" t="s">
        <v>114</v>
      </c>
      <c r="F364" s="45"/>
      <c r="G364" s="1">
        <v>5.83</v>
      </c>
      <c r="H364" s="9"/>
      <c r="I364" s="9"/>
      <c r="J364" s="1">
        <f t="shared" si="16"/>
        <v>0</v>
      </c>
      <c r="K364" s="17"/>
      <c r="L364" s="1">
        <f t="shared" si="18"/>
        <v>0</v>
      </c>
      <c r="M364" s="1">
        <f t="shared" si="17"/>
        <v>0</v>
      </c>
    </row>
    <row r="365" spans="1:13" ht="27" customHeight="1" thickBot="1">
      <c r="A365" s="35" t="s">
        <v>666</v>
      </c>
      <c r="B365" s="45" t="s">
        <v>667</v>
      </c>
      <c r="C365" s="45"/>
      <c r="D365" s="45"/>
      <c r="E365" s="45" t="s">
        <v>114</v>
      </c>
      <c r="F365" s="45"/>
      <c r="G365" s="1">
        <v>10</v>
      </c>
      <c r="H365" s="9"/>
      <c r="I365" s="9"/>
      <c r="J365" s="1">
        <f t="shared" si="16"/>
        <v>0</v>
      </c>
      <c r="K365" s="17"/>
      <c r="L365" s="1">
        <f t="shared" si="18"/>
        <v>0</v>
      </c>
      <c r="M365" s="1">
        <f t="shared" si="17"/>
        <v>0</v>
      </c>
    </row>
    <row r="366" spans="1:13" ht="27" customHeight="1" thickBot="1">
      <c r="A366" s="35" t="s">
        <v>668</v>
      </c>
      <c r="B366" s="45" t="s">
        <v>669</v>
      </c>
      <c r="C366" s="45"/>
      <c r="D366" s="45"/>
      <c r="E366" s="45" t="s">
        <v>114</v>
      </c>
      <c r="F366" s="45"/>
      <c r="G366" s="1">
        <v>2</v>
      </c>
      <c r="H366" s="9"/>
      <c r="I366" s="9"/>
      <c r="J366" s="1">
        <f t="shared" si="16"/>
        <v>0</v>
      </c>
      <c r="K366" s="17"/>
      <c r="L366" s="1">
        <f t="shared" si="18"/>
        <v>0</v>
      </c>
      <c r="M366" s="1">
        <f t="shared" si="17"/>
        <v>0</v>
      </c>
    </row>
    <row r="367" spans="1:13" ht="27" customHeight="1" thickBot="1">
      <c r="A367" s="35" t="s">
        <v>670</v>
      </c>
      <c r="B367" s="45" t="s">
        <v>671</v>
      </c>
      <c r="C367" s="45"/>
      <c r="D367" s="45"/>
      <c r="E367" s="45" t="s">
        <v>114</v>
      </c>
      <c r="F367" s="45"/>
      <c r="G367" s="1">
        <v>2</v>
      </c>
      <c r="H367" s="9"/>
      <c r="I367" s="9"/>
      <c r="J367" s="1">
        <f t="shared" si="16"/>
        <v>0</v>
      </c>
      <c r="K367" s="17"/>
      <c r="L367" s="1">
        <f t="shared" si="18"/>
        <v>0</v>
      </c>
      <c r="M367" s="1">
        <f t="shared" si="17"/>
        <v>0</v>
      </c>
    </row>
    <row r="368" spans="1:13" ht="27" customHeight="1" thickBot="1">
      <c r="A368" s="35" t="s">
        <v>672</v>
      </c>
      <c r="B368" s="45" t="s">
        <v>673</v>
      </c>
      <c r="C368" s="45"/>
      <c r="D368" s="45"/>
      <c r="E368" s="45" t="s">
        <v>114</v>
      </c>
      <c r="F368" s="45"/>
      <c r="G368" s="1">
        <v>11</v>
      </c>
      <c r="H368" s="9"/>
      <c r="I368" s="9"/>
      <c r="J368" s="1">
        <f t="shared" si="16"/>
        <v>0</v>
      </c>
      <c r="K368" s="17"/>
      <c r="L368" s="1">
        <f t="shared" si="18"/>
        <v>0</v>
      </c>
      <c r="M368" s="1">
        <f t="shared" si="17"/>
        <v>0</v>
      </c>
    </row>
    <row r="369" spans="1:13" ht="36.950000000000003" customHeight="1" thickBot="1">
      <c r="A369" s="35" t="s">
        <v>674</v>
      </c>
      <c r="B369" s="45" t="s">
        <v>675</v>
      </c>
      <c r="C369" s="45"/>
      <c r="D369" s="45"/>
      <c r="E369" s="45" t="s">
        <v>325</v>
      </c>
      <c r="F369" s="45"/>
      <c r="G369" s="1">
        <v>1</v>
      </c>
      <c r="H369" s="9"/>
      <c r="I369" s="9"/>
      <c r="J369" s="1">
        <f t="shared" si="16"/>
        <v>0</v>
      </c>
      <c r="K369" s="17"/>
      <c r="L369" s="1">
        <f t="shared" si="18"/>
        <v>0</v>
      </c>
      <c r="M369" s="1">
        <f t="shared" si="17"/>
        <v>0</v>
      </c>
    </row>
    <row r="370" spans="1:13" ht="24.95" customHeight="1" thickBot="1">
      <c r="A370" s="34" t="s">
        <v>676</v>
      </c>
      <c r="B370" s="50" t="s">
        <v>677</v>
      </c>
      <c r="C370" s="51"/>
      <c r="D370" s="51"/>
      <c r="E370" s="3"/>
      <c r="F370" s="3"/>
      <c r="G370" s="3"/>
      <c r="H370" s="10"/>
      <c r="I370" s="10"/>
      <c r="J370" s="24"/>
      <c r="K370" s="16"/>
      <c r="L370" s="24"/>
      <c r="M370" s="24">
        <f>SUM(M371:M374)</f>
        <v>0</v>
      </c>
    </row>
    <row r="371" spans="1:13" ht="27" customHeight="1" thickBot="1">
      <c r="A371" s="35" t="s">
        <v>678</v>
      </c>
      <c r="B371" s="45" t="s">
        <v>679</v>
      </c>
      <c r="C371" s="45"/>
      <c r="D371" s="45"/>
      <c r="E371" s="45" t="s">
        <v>114</v>
      </c>
      <c r="F371" s="45"/>
      <c r="G371" s="1">
        <v>3</v>
      </c>
      <c r="H371" s="9"/>
      <c r="I371" s="9"/>
      <c r="J371" s="1">
        <f t="shared" si="16"/>
        <v>0</v>
      </c>
      <c r="K371" s="17"/>
      <c r="L371" s="1">
        <f t="shared" si="18"/>
        <v>0</v>
      </c>
      <c r="M371" s="1">
        <f t="shared" si="17"/>
        <v>0</v>
      </c>
    </row>
    <row r="372" spans="1:13" ht="36.950000000000003" customHeight="1" thickBot="1">
      <c r="A372" s="35" t="s">
        <v>680</v>
      </c>
      <c r="B372" s="45" t="s">
        <v>681</v>
      </c>
      <c r="C372" s="45"/>
      <c r="D372" s="45"/>
      <c r="E372" s="45" t="s">
        <v>114</v>
      </c>
      <c r="F372" s="45"/>
      <c r="G372" s="1">
        <v>2</v>
      </c>
      <c r="H372" s="9"/>
      <c r="I372" s="9"/>
      <c r="J372" s="1">
        <f t="shared" si="16"/>
        <v>0</v>
      </c>
      <c r="K372" s="17"/>
      <c r="L372" s="1">
        <f t="shared" si="18"/>
        <v>0</v>
      </c>
      <c r="M372" s="1">
        <f t="shared" si="17"/>
        <v>0</v>
      </c>
    </row>
    <row r="373" spans="1:13" ht="36.950000000000003" customHeight="1" thickBot="1">
      <c r="A373" s="35" t="s">
        <v>682</v>
      </c>
      <c r="B373" s="45" t="s">
        <v>683</v>
      </c>
      <c r="C373" s="45"/>
      <c r="D373" s="45"/>
      <c r="E373" s="45" t="s">
        <v>114</v>
      </c>
      <c r="F373" s="45"/>
      <c r="G373" s="1">
        <v>4</v>
      </c>
      <c r="H373" s="9"/>
      <c r="I373" s="9"/>
      <c r="J373" s="1">
        <f t="shared" si="16"/>
        <v>0</v>
      </c>
      <c r="K373" s="17"/>
      <c r="L373" s="1">
        <f t="shared" si="18"/>
        <v>0</v>
      </c>
      <c r="M373" s="1">
        <f t="shared" si="17"/>
        <v>0</v>
      </c>
    </row>
    <row r="374" spans="1:13" ht="36.950000000000003" customHeight="1" thickBot="1">
      <c r="A374" s="35" t="s">
        <v>684</v>
      </c>
      <c r="B374" s="45" t="s">
        <v>685</v>
      </c>
      <c r="C374" s="45"/>
      <c r="D374" s="45"/>
      <c r="E374" s="45" t="s">
        <v>647</v>
      </c>
      <c r="F374" s="45"/>
      <c r="G374" s="1">
        <v>10</v>
      </c>
      <c r="H374" s="9"/>
      <c r="I374" s="9"/>
      <c r="J374" s="1">
        <f t="shared" si="16"/>
        <v>0</v>
      </c>
      <c r="K374" s="17"/>
      <c r="L374" s="1">
        <f t="shared" si="18"/>
        <v>0</v>
      </c>
      <c r="M374" s="1">
        <f t="shared" si="17"/>
        <v>0</v>
      </c>
    </row>
    <row r="375" spans="1:13" ht="24.95" customHeight="1" thickBot="1">
      <c r="A375" s="34" t="s">
        <v>686</v>
      </c>
      <c r="B375" s="50" t="s">
        <v>687</v>
      </c>
      <c r="C375" s="51"/>
      <c r="D375" s="51"/>
      <c r="E375" s="3"/>
      <c r="F375" s="3"/>
      <c r="G375" s="3"/>
      <c r="H375" s="10"/>
      <c r="I375" s="10"/>
      <c r="J375" s="24"/>
      <c r="K375" s="16"/>
      <c r="L375" s="24"/>
      <c r="M375" s="24">
        <f>SUM(M376:M396)</f>
        <v>0</v>
      </c>
    </row>
    <row r="376" spans="1:13" ht="36.950000000000003" customHeight="1" thickBot="1">
      <c r="A376" s="35" t="s">
        <v>688</v>
      </c>
      <c r="B376" s="45" t="s">
        <v>689</v>
      </c>
      <c r="C376" s="45"/>
      <c r="D376" s="45"/>
      <c r="E376" s="45" t="s">
        <v>16</v>
      </c>
      <c r="F376" s="45"/>
      <c r="G376" s="1">
        <v>172.17</v>
      </c>
      <c r="H376" s="9"/>
      <c r="I376" s="9"/>
      <c r="J376" s="1">
        <f t="shared" si="16"/>
        <v>0</v>
      </c>
      <c r="K376" s="17"/>
      <c r="L376" s="1">
        <f t="shared" si="18"/>
        <v>0</v>
      </c>
      <c r="M376" s="1">
        <f t="shared" si="17"/>
        <v>0</v>
      </c>
    </row>
    <row r="377" spans="1:13" ht="36.950000000000003" customHeight="1" thickBot="1">
      <c r="A377" s="35" t="s">
        <v>690</v>
      </c>
      <c r="B377" s="45" t="s">
        <v>691</v>
      </c>
      <c r="C377" s="45"/>
      <c r="D377" s="45"/>
      <c r="E377" s="45" t="s">
        <v>16</v>
      </c>
      <c r="F377" s="45"/>
      <c r="G377" s="1">
        <v>6.2</v>
      </c>
      <c r="H377" s="9"/>
      <c r="I377" s="9"/>
      <c r="J377" s="1">
        <f t="shared" si="16"/>
        <v>0</v>
      </c>
      <c r="K377" s="17"/>
      <c r="L377" s="1">
        <f t="shared" si="18"/>
        <v>0</v>
      </c>
      <c r="M377" s="1">
        <f t="shared" si="17"/>
        <v>0</v>
      </c>
    </row>
    <row r="378" spans="1:13" ht="27" customHeight="1" thickBot="1">
      <c r="A378" s="35" t="s">
        <v>692</v>
      </c>
      <c r="B378" s="45" t="s">
        <v>196</v>
      </c>
      <c r="C378" s="45"/>
      <c r="D378" s="45"/>
      <c r="E378" s="45" t="s">
        <v>19</v>
      </c>
      <c r="F378" s="45"/>
      <c r="G378" s="1">
        <v>166.54</v>
      </c>
      <c r="H378" s="9"/>
      <c r="I378" s="9"/>
      <c r="J378" s="1">
        <f t="shared" si="16"/>
        <v>0</v>
      </c>
      <c r="K378" s="17"/>
      <c r="L378" s="1">
        <f t="shared" si="18"/>
        <v>0</v>
      </c>
      <c r="M378" s="1">
        <f t="shared" si="17"/>
        <v>0</v>
      </c>
    </row>
    <row r="379" spans="1:13" ht="36.950000000000003" customHeight="1" thickBot="1">
      <c r="A379" s="35" t="s">
        <v>693</v>
      </c>
      <c r="B379" s="45" t="s">
        <v>694</v>
      </c>
      <c r="C379" s="45"/>
      <c r="D379" s="45"/>
      <c r="E379" s="45" t="s">
        <v>325</v>
      </c>
      <c r="F379" s="45"/>
      <c r="G379" s="1">
        <v>4</v>
      </c>
      <c r="H379" s="9"/>
      <c r="I379" s="9"/>
      <c r="J379" s="1">
        <f t="shared" si="16"/>
        <v>0</v>
      </c>
      <c r="K379" s="17"/>
      <c r="L379" s="1">
        <f t="shared" si="18"/>
        <v>0</v>
      </c>
      <c r="M379" s="1">
        <f t="shared" si="17"/>
        <v>0</v>
      </c>
    </row>
    <row r="380" spans="1:13" ht="27" customHeight="1" thickBot="1">
      <c r="A380" s="35" t="s">
        <v>695</v>
      </c>
      <c r="B380" s="45" t="s">
        <v>696</v>
      </c>
      <c r="C380" s="45"/>
      <c r="D380" s="45"/>
      <c r="E380" s="45" t="s">
        <v>19</v>
      </c>
      <c r="F380" s="45"/>
      <c r="G380" s="1">
        <v>26</v>
      </c>
      <c r="H380" s="9"/>
      <c r="I380" s="9"/>
      <c r="J380" s="1">
        <f t="shared" si="16"/>
        <v>0</v>
      </c>
      <c r="K380" s="17"/>
      <c r="L380" s="1">
        <f t="shared" si="18"/>
        <v>0</v>
      </c>
      <c r="M380" s="1">
        <f t="shared" si="17"/>
        <v>0</v>
      </c>
    </row>
    <row r="381" spans="1:13" ht="24.95" customHeight="1" thickBot="1">
      <c r="A381" s="35" t="s">
        <v>697</v>
      </c>
      <c r="B381" s="45" t="s">
        <v>698</v>
      </c>
      <c r="C381" s="45"/>
      <c r="D381" s="45"/>
      <c r="E381" s="45" t="s">
        <v>19</v>
      </c>
      <c r="F381" s="45"/>
      <c r="G381" s="1">
        <v>104.4</v>
      </c>
      <c r="H381" s="9"/>
      <c r="I381" s="9"/>
      <c r="J381" s="1">
        <f t="shared" si="16"/>
        <v>0</v>
      </c>
      <c r="K381" s="17"/>
      <c r="L381" s="1">
        <f t="shared" si="18"/>
        <v>0</v>
      </c>
      <c r="M381" s="1">
        <f t="shared" si="17"/>
        <v>0</v>
      </c>
    </row>
    <row r="382" spans="1:13" ht="24.95" customHeight="1" thickBot="1">
      <c r="A382" s="35" t="s">
        <v>699</v>
      </c>
      <c r="B382" s="45" t="s">
        <v>700</v>
      </c>
      <c r="C382" s="45"/>
      <c r="D382" s="45"/>
      <c r="E382" s="45" t="s">
        <v>35</v>
      </c>
      <c r="F382" s="45"/>
      <c r="G382" s="1">
        <v>22.04</v>
      </c>
      <c r="H382" s="9"/>
      <c r="I382" s="9"/>
      <c r="J382" s="1">
        <f t="shared" si="16"/>
        <v>0</v>
      </c>
      <c r="K382" s="17"/>
      <c r="L382" s="1">
        <f t="shared" si="18"/>
        <v>0</v>
      </c>
      <c r="M382" s="1">
        <f t="shared" si="17"/>
        <v>0</v>
      </c>
    </row>
    <row r="383" spans="1:13" ht="36.950000000000003" customHeight="1" thickBot="1">
      <c r="A383" s="35" t="s">
        <v>701</v>
      </c>
      <c r="B383" s="45" t="s">
        <v>177</v>
      </c>
      <c r="C383" s="45"/>
      <c r="D383" s="45"/>
      <c r="E383" s="45" t="s">
        <v>19</v>
      </c>
      <c r="F383" s="45"/>
      <c r="G383" s="1">
        <v>75.87</v>
      </c>
      <c r="H383" s="9"/>
      <c r="I383" s="9"/>
      <c r="J383" s="1">
        <f t="shared" si="16"/>
        <v>0</v>
      </c>
      <c r="K383" s="17"/>
      <c r="L383" s="1">
        <f t="shared" si="18"/>
        <v>0</v>
      </c>
      <c r="M383" s="1">
        <f t="shared" si="17"/>
        <v>0</v>
      </c>
    </row>
    <row r="384" spans="1:13" ht="36.950000000000003" customHeight="1" thickBot="1">
      <c r="A384" s="35" t="s">
        <v>702</v>
      </c>
      <c r="B384" s="45" t="s">
        <v>703</v>
      </c>
      <c r="C384" s="45"/>
      <c r="D384" s="45"/>
      <c r="E384" s="45" t="s">
        <v>19</v>
      </c>
      <c r="F384" s="45"/>
      <c r="G384" s="1">
        <v>267.31</v>
      </c>
      <c r="H384" s="9"/>
      <c r="I384" s="9"/>
      <c r="J384" s="1">
        <f t="shared" si="16"/>
        <v>0</v>
      </c>
      <c r="K384" s="17"/>
      <c r="L384" s="1">
        <f t="shared" si="18"/>
        <v>0</v>
      </c>
      <c r="M384" s="1">
        <f t="shared" si="17"/>
        <v>0</v>
      </c>
    </row>
    <row r="385" spans="1:13" ht="36.950000000000003" customHeight="1" thickBot="1">
      <c r="A385" s="35" t="s">
        <v>704</v>
      </c>
      <c r="B385" s="45" t="s">
        <v>222</v>
      </c>
      <c r="C385" s="45"/>
      <c r="D385" s="45"/>
      <c r="E385" s="45" t="s">
        <v>19</v>
      </c>
      <c r="F385" s="45"/>
      <c r="G385" s="1">
        <v>267.31</v>
      </c>
      <c r="H385" s="9"/>
      <c r="I385" s="9"/>
      <c r="J385" s="1">
        <f t="shared" si="16"/>
        <v>0</v>
      </c>
      <c r="K385" s="17"/>
      <c r="L385" s="1">
        <f t="shared" si="18"/>
        <v>0</v>
      </c>
      <c r="M385" s="1">
        <f t="shared" si="17"/>
        <v>0</v>
      </c>
    </row>
    <row r="386" spans="1:13" ht="27" customHeight="1" thickBot="1">
      <c r="A386" s="35" t="s">
        <v>705</v>
      </c>
      <c r="B386" s="45" t="s">
        <v>226</v>
      </c>
      <c r="C386" s="45"/>
      <c r="D386" s="45"/>
      <c r="E386" s="45" t="s">
        <v>19</v>
      </c>
      <c r="F386" s="45"/>
      <c r="G386" s="1">
        <v>267.31</v>
      </c>
      <c r="H386" s="9"/>
      <c r="I386" s="9"/>
      <c r="J386" s="1">
        <f t="shared" si="16"/>
        <v>0</v>
      </c>
      <c r="K386" s="17"/>
      <c r="L386" s="1">
        <f t="shared" si="18"/>
        <v>0</v>
      </c>
      <c r="M386" s="1">
        <f t="shared" si="17"/>
        <v>0</v>
      </c>
    </row>
    <row r="387" spans="1:13" ht="27" customHeight="1" thickBot="1">
      <c r="A387" s="35" t="s">
        <v>706</v>
      </c>
      <c r="B387" s="45" t="s">
        <v>232</v>
      </c>
      <c r="C387" s="45"/>
      <c r="D387" s="45"/>
      <c r="E387" s="45" t="s">
        <v>19</v>
      </c>
      <c r="F387" s="45"/>
      <c r="G387" s="1">
        <v>267.31</v>
      </c>
      <c r="H387" s="9"/>
      <c r="I387" s="9"/>
      <c r="J387" s="1">
        <f t="shared" si="16"/>
        <v>0</v>
      </c>
      <c r="K387" s="17"/>
      <c r="L387" s="1">
        <f t="shared" si="18"/>
        <v>0</v>
      </c>
      <c r="M387" s="1">
        <f t="shared" si="17"/>
        <v>0</v>
      </c>
    </row>
    <row r="388" spans="1:13" ht="27" customHeight="1" thickBot="1">
      <c r="A388" s="35" t="s">
        <v>707</v>
      </c>
      <c r="B388" s="45" t="s">
        <v>230</v>
      </c>
      <c r="C388" s="45"/>
      <c r="D388" s="45"/>
      <c r="E388" s="45" t="s">
        <v>19</v>
      </c>
      <c r="F388" s="45"/>
      <c r="G388" s="1">
        <v>267.31</v>
      </c>
      <c r="H388" s="9"/>
      <c r="I388" s="9"/>
      <c r="J388" s="1">
        <f t="shared" si="16"/>
        <v>0</v>
      </c>
      <c r="K388" s="17"/>
      <c r="L388" s="1">
        <f t="shared" si="18"/>
        <v>0</v>
      </c>
      <c r="M388" s="1">
        <f t="shared" si="17"/>
        <v>0</v>
      </c>
    </row>
    <row r="389" spans="1:13" ht="27" customHeight="1" thickBot="1">
      <c r="A389" s="35" t="s">
        <v>708</v>
      </c>
      <c r="B389" s="45" t="s">
        <v>709</v>
      </c>
      <c r="C389" s="45"/>
      <c r="D389" s="45"/>
      <c r="E389" s="45" t="s">
        <v>19</v>
      </c>
      <c r="F389" s="45"/>
      <c r="G389" s="1">
        <v>35.01</v>
      </c>
      <c r="H389" s="9"/>
      <c r="I389" s="9"/>
      <c r="J389" s="1">
        <f t="shared" si="16"/>
        <v>0</v>
      </c>
      <c r="K389" s="17"/>
      <c r="L389" s="1">
        <f t="shared" si="18"/>
        <v>0</v>
      </c>
      <c r="M389" s="1">
        <f t="shared" si="17"/>
        <v>0</v>
      </c>
    </row>
    <row r="390" spans="1:13" ht="27" customHeight="1" thickBot="1">
      <c r="A390" s="35" t="s">
        <v>710</v>
      </c>
      <c r="B390" s="45" t="s">
        <v>711</v>
      </c>
      <c r="C390" s="45"/>
      <c r="D390" s="45"/>
      <c r="E390" s="45" t="s">
        <v>35</v>
      </c>
      <c r="F390" s="45"/>
      <c r="G390" s="1">
        <v>5.4</v>
      </c>
      <c r="H390" s="9"/>
      <c r="I390" s="9"/>
      <c r="J390" s="1">
        <f t="shared" si="16"/>
        <v>0</v>
      </c>
      <c r="K390" s="17"/>
      <c r="L390" s="1">
        <f t="shared" si="18"/>
        <v>0</v>
      </c>
      <c r="M390" s="1">
        <f t="shared" si="17"/>
        <v>0</v>
      </c>
    </row>
    <row r="391" spans="1:13" ht="36.950000000000003" customHeight="1" thickBot="1">
      <c r="A391" s="35" t="s">
        <v>712</v>
      </c>
      <c r="B391" s="45" t="s">
        <v>90</v>
      </c>
      <c r="C391" s="45"/>
      <c r="D391" s="45"/>
      <c r="E391" s="45" t="s">
        <v>19</v>
      </c>
      <c r="F391" s="45"/>
      <c r="G391" s="1">
        <v>20.52</v>
      </c>
      <c r="H391" s="9"/>
      <c r="I391" s="9"/>
      <c r="J391" s="1">
        <f t="shared" si="16"/>
        <v>0</v>
      </c>
      <c r="K391" s="17"/>
      <c r="L391" s="1">
        <f t="shared" si="18"/>
        <v>0</v>
      </c>
      <c r="M391" s="1">
        <f t="shared" si="17"/>
        <v>0</v>
      </c>
    </row>
    <row r="392" spans="1:13" ht="27" customHeight="1" thickBot="1">
      <c r="A392" s="35" t="s">
        <v>713</v>
      </c>
      <c r="B392" s="45" t="s">
        <v>714</v>
      </c>
      <c r="C392" s="45"/>
      <c r="D392" s="45"/>
      <c r="E392" s="45" t="s">
        <v>74</v>
      </c>
      <c r="F392" s="45"/>
      <c r="G392" s="1">
        <v>48.5</v>
      </c>
      <c r="H392" s="9"/>
      <c r="I392" s="9"/>
      <c r="J392" s="1">
        <f t="shared" si="16"/>
        <v>0</v>
      </c>
      <c r="K392" s="17"/>
      <c r="L392" s="1">
        <f t="shared" si="18"/>
        <v>0</v>
      </c>
      <c r="M392" s="1">
        <f t="shared" si="17"/>
        <v>0</v>
      </c>
    </row>
    <row r="393" spans="1:13" ht="27" customHeight="1" thickBot="1">
      <c r="A393" s="35" t="s">
        <v>715</v>
      </c>
      <c r="B393" s="45" t="s">
        <v>76</v>
      </c>
      <c r="C393" s="45"/>
      <c r="D393" s="45"/>
      <c r="E393" s="45" t="s">
        <v>74</v>
      </c>
      <c r="F393" s="45"/>
      <c r="G393" s="1">
        <v>190.84</v>
      </c>
      <c r="H393" s="9"/>
      <c r="I393" s="9"/>
      <c r="J393" s="1">
        <f t="shared" si="16"/>
        <v>0</v>
      </c>
      <c r="K393" s="17"/>
      <c r="L393" s="1">
        <f t="shared" si="18"/>
        <v>0</v>
      </c>
      <c r="M393" s="1">
        <f t="shared" si="17"/>
        <v>0</v>
      </c>
    </row>
    <row r="394" spans="1:13" ht="27" customHeight="1" thickBot="1">
      <c r="A394" s="35" t="s">
        <v>716</v>
      </c>
      <c r="B394" s="45" t="s">
        <v>107</v>
      </c>
      <c r="C394" s="45"/>
      <c r="D394" s="45"/>
      <c r="E394" s="45" t="s">
        <v>74</v>
      </c>
      <c r="F394" s="45"/>
      <c r="G394" s="1">
        <v>65.7</v>
      </c>
      <c r="H394" s="9"/>
      <c r="I394" s="9"/>
      <c r="J394" s="1">
        <f t="shared" si="16"/>
        <v>0</v>
      </c>
      <c r="K394" s="17"/>
      <c r="L394" s="1">
        <f t="shared" si="18"/>
        <v>0</v>
      </c>
      <c r="M394" s="1">
        <f t="shared" si="17"/>
        <v>0</v>
      </c>
    </row>
    <row r="395" spans="1:13" ht="27" customHeight="1" thickBot="1">
      <c r="A395" s="35" t="s">
        <v>717</v>
      </c>
      <c r="B395" s="45" t="s">
        <v>94</v>
      </c>
      <c r="C395" s="45"/>
      <c r="D395" s="45"/>
      <c r="E395" s="45" t="s">
        <v>74</v>
      </c>
      <c r="F395" s="45"/>
      <c r="G395" s="1">
        <v>22.5</v>
      </c>
      <c r="H395" s="9"/>
      <c r="I395" s="9"/>
      <c r="J395" s="1">
        <f t="shared" si="16"/>
        <v>0</v>
      </c>
      <c r="K395" s="17"/>
      <c r="L395" s="1">
        <f t="shared" si="18"/>
        <v>0</v>
      </c>
      <c r="M395" s="1">
        <f t="shared" si="17"/>
        <v>0</v>
      </c>
    </row>
    <row r="396" spans="1:13" ht="36.950000000000003" customHeight="1" thickBot="1">
      <c r="A396" s="35" t="s">
        <v>718</v>
      </c>
      <c r="B396" s="45" t="s">
        <v>111</v>
      </c>
      <c r="C396" s="45"/>
      <c r="D396" s="45"/>
      <c r="E396" s="45" t="s">
        <v>35</v>
      </c>
      <c r="F396" s="45"/>
      <c r="G396" s="1">
        <v>6.86</v>
      </c>
      <c r="H396" s="9"/>
      <c r="I396" s="9"/>
      <c r="J396" s="1">
        <f t="shared" si="16"/>
        <v>0</v>
      </c>
      <c r="K396" s="17"/>
      <c r="L396" s="1">
        <f t="shared" si="18"/>
        <v>0</v>
      </c>
      <c r="M396" s="1">
        <f t="shared" si="17"/>
        <v>0</v>
      </c>
    </row>
    <row r="397" spans="1:13" ht="24.95" customHeight="1" thickBot="1">
      <c r="A397" s="34" t="s">
        <v>719</v>
      </c>
      <c r="B397" s="50" t="s">
        <v>720</v>
      </c>
      <c r="C397" s="51"/>
      <c r="D397" s="51"/>
      <c r="E397" s="3"/>
      <c r="F397" s="3"/>
      <c r="G397" s="3"/>
      <c r="H397" s="10"/>
      <c r="I397" s="10"/>
      <c r="J397" s="24"/>
      <c r="K397" s="16"/>
      <c r="L397" s="24"/>
      <c r="M397" s="24">
        <f>SUM(M398)</f>
        <v>0</v>
      </c>
    </row>
    <row r="398" spans="1:13" ht="36.950000000000003" customHeight="1" thickBot="1">
      <c r="A398" s="39" t="s">
        <v>721</v>
      </c>
      <c r="B398" s="58" t="s">
        <v>722</v>
      </c>
      <c r="C398" s="58"/>
      <c r="D398" s="58"/>
      <c r="E398" s="58" t="s">
        <v>19</v>
      </c>
      <c r="F398" s="58"/>
      <c r="G398" s="27">
        <v>318.14</v>
      </c>
      <c r="H398" s="28"/>
      <c r="I398" s="28"/>
      <c r="J398" s="27">
        <f t="shared" ref="J398" si="19">SUM(H398+I398)</f>
        <v>0</v>
      </c>
      <c r="K398" s="29"/>
      <c r="L398" s="27">
        <f t="shared" si="18"/>
        <v>0</v>
      </c>
      <c r="M398" s="27">
        <f t="shared" ref="M398" si="20">TRUNC(L398*G398,2)</f>
        <v>0</v>
      </c>
    </row>
    <row r="399" spans="1:13" ht="24.95" customHeight="1" thickBot="1">
      <c r="A399" s="42" t="s">
        <v>723</v>
      </c>
      <c r="B399" s="43"/>
      <c r="C399" s="43"/>
      <c r="D399" s="43"/>
      <c r="E399" s="30"/>
      <c r="F399" s="30"/>
      <c r="G399" s="30"/>
      <c r="H399" s="30"/>
      <c r="I399" s="30"/>
      <c r="J399" s="30"/>
      <c r="K399" s="31"/>
      <c r="L399" s="32"/>
      <c r="M399" s="33">
        <f>SUM(M11+M19+M33+M91+M99+M108+M158+M174+M242+M251+M256+M370+M375+M397)</f>
        <v>0</v>
      </c>
    </row>
  </sheetData>
  <sheetProtection password="C8BB" sheet="1" objects="1" scenarios="1"/>
  <mergeCells count="754">
    <mergeCell ref="B398:D398"/>
    <mergeCell ref="E398:F398"/>
    <mergeCell ref="B11:D11"/>
    <mergeCell ref="B19:D19"/>
    <mergeCell ref="B33:D33"/>
    <mergeCell ref="B34:D34"/>
    <mergeCell ref="B35:D35"/>
    <mergeCell ref="B46:D46"/>
    <mergeCell ref="B53:D53"/>
    <mergeCell ref="B62:D62"/>
    <mergeCell ref="B63:D63"/>
    <mergeCell ref="B72:D72"/>
    <mergeCell ref="B83:D83"/>
    <mergeCell ref="B91:D91"/>
    <mergeCell ref="B395:D395"/>
    <mergeCell ref="E395:F395"/>
    <mergeCell ref="B396:D396"/>
    <mergeCell ref="E396:F396"/>
    <mergeCell ref="B397:D397"/>
    <mergeCell ref="B392:D392"/>
    <mergeCell ref="E392:F392"/>
    <mergeCell ref="B393:D393"/>
    <mergeCell ref="E393:F393"/>
    <mergeCell ref="B394:D394"/>
    <mergeCell ref="E394:F394"/>
    <mergeCell ref="B389:D389"/>
    <mergeCell ref="E389:F389"/>
    <mergeCell ref="B390:D390"/>
    <mergeCell ref="E390:F390"/>
    <mergeCell ref="B391:D391"/>
    <mergeCell ref="E391:F391"/>
    <mergeCell ref="B386:D386"/>
    <mergeCell ref="E386:F386"/>
    <mergeCell ref="B387:D387"/>
    <mergeCell ref="E387:F387"/>
    <mergeCell ref="B388:D388"/>
    <mergeCell ref="E388:F388"/>
    <mergeCell ref="B383:D383"/>
    <mergeCell ref="E383:F383"/>
    <mergeCell ref="B384:D384"/>
    <mergeCell ref="E384:F384"/>
    <mergeCell ref="B385:D385"/>
    <mergeCell ref="E385:F385"/>
    <mergeCell ref="B380:D380"/>
    <mergeCell ref="E380:F380"/>
    <mergeCell ref="B381:D381"/>
    <mergeCell ref="E381:F381"/>
    <mergeCell ref="B382:D382"/>
    <mergeCell ref="E382:F382"/>
    <mergeCell ref="B377:D377"/>
    <mergeCell ref="E377:F377"/>
    <mergeCell ref="B378:D378"/>
    <mergeCell ref="E378:F378"/>
    <mergeCell ref="B379:D379"/>
    <mergeCell ref="E379:F379"/>
    <mergeCell ref="B374:D374"/>
    <mergeCell ref="E374:F374"/>
    <mergeCell ref="B376:D376"/>
    <mergeCell ref="E376:F376"/>
    <mergeCell ref="B375:D375"/>
    <mergeCell ref="B371:D371"/>
    <mergeCell ref="E371:F371"/>
    <mergeCell ref="B372:D372"/>
    <mergeCell ref="E372:F372"/>
    <mergeCell ref="B373:D373"/>
    <mergeCell ref="E373:F373"/>
    <mergeCell ref="B368:D368"/>
    <mergeCell ref="E368:F368"/>
    <mergeCell ref="B369:D369"/>
    <mergeCell ref="E369:F369"/>
    <mergeCell ref="B370:D370"/>
    <mergeCell ref="B365:D365"/>
    <mergeCell ref="E365:F365"/>
    <mergeCell ref="B366:D366"/>
    <mergeCell ref="E366:F366"/>
    <mergeCell ref="B367:D367"/>
    <mergeCell ref="E367:F367"/>
    <mergeCell ref="B362:D362"/>
    <mergeCell ref="E362:F362"/>
    <mergeCell ref="B363:D363"/>
    <mergeCell ref="E363:F363"/>
    <mergeCell ref="B364:D364"/>
    <mergeCell ref="E364:F364"/>
    <mergeCell ref="B359:D359"/>
    <mergeCell ref="E359:F359"/>
    <mergeCell ref="B360:D360"/>
    <mergeCell ref="E360:F360"/>
    <mergeCell ref="B361:D361"/>
    <mergeCell ref="E361:F361"/>
    <mergeCell ref="B356:D356"/>
    <mergeCell ref="E356:F356"/>
    <mergeCell ref="B357:D357"/>
    <mergeCell ref="E357:F357"/>
    <mergeCell ref="B358:D358"/>
    <mergeCell ref="E358:F358"/>
    <mergeCell ref="B353:D353"/>
    <mergeCell ref="E353:F353"/>
    <mergeCell ref="B354:D354"/>
    <mergeCell ref="E354:F354"/>
    <mergeCell ref="B355:D355"/>
    <mergeCell ref="E355:F355"/>
    <mergeCell ref="B350:D350"/>
    <mergeCell ref="E350:F350"/>
    <mergeCell ref="B351:D351"/>
    <mergeCell ref="E351:F351"/>
    <mergeCell ref="B352:D352"/>
    <mergeCell ref="E352:F352"/>
    <mergeCell ref="B347:D347"/>
    <mergeCell ref="E347:F347"/>
    <mergeCell ref="B348:D348"/>
    <mergeCell ref="E348:F348"/>
    <mergeCell ref="B349:D349"/>
    <mergeCell ref="E349:F349"/>
    <mergeCell ref="B344:D344"/>
    <mergeCell ref="E344:F344"/>
    <mergeCell ref="B346:D346"/>
    <mergeCell ref="E346:F346"/>
    <mergeCell ref="B345:D345"/>
    <mergeCell ref="B341:D341"/>
    <mergeCell ref="E341:F341"/>
    <mergeCell ref="B342:D342"/>
    <mergeCell ref="E342:F342"/>
    <mergeCell ref="B343:D343"/>
    <mergeCell ref="E343:F343"/>
    <mergeCell ref="B338:D338"/>
    <mergeCell ref="E338:F338"/>
    <mergeCell ref="B339:D339"/>
    <mergeCell ref="E339:F339"/>
    <mergeCell ref="B340:D340"/>
    <mergeCell ref="E340:F340"/>
    <mergeCell ref="B335:D335"/>
    <mergeCell ref="E335:F335"/>
    <mergeCell ref="B336:D336"/>
    <mergeCell ref="E336:F336"/>
    <mergeCell ref="B337:D337"/>
    <mergeCell ref="E337:F337"/>
    <mergeCell ref="B332:D332"/>
    <mergeCell ref="E332:F332"/>
    <mergeCell ref="B333:D333"/>
    <mergeCell ref="E333:F333"/>
    <mergeCell ref="B334:D334"/>
    <mergeCell ref="E334:F334"/>
    <mergeCell ref="B329:D329"/>
    <mergeCell ref="E329:F329"/>
    <mergeCell ref="B331:D331"/>
    <mergeCell ref="E331:F331"/>
    <mergeCell ref="B330:D330"/>
    <mergeCell ref="B326:D326"/>
    <mergeCell ref="E326:F326"/>
    <mergeCell ref="B327:D327"/>
    <mergeCell ref="E327:F327"/>
    <mergeCell ref="B328:D328"/>
    <mergeCell ref="E328:F328"/>
    <mergeCell ref="B323:D323"/>
    <mergeCell ref="E323:F323"/>
    <mergeCell ref="B324:D324"/>
    <mergeCell ref="E324:F324"/>
    <mergeCell ref="B325:D325"/>
    <mergeCell ref="E325:F325"/>
    <mergeCell ref="B320:D320"/>
    <mergeCell ref="E320:F320"/>
    <mergeCell ref="B321:D321"/>
    <mergeCell ref="E321:F321"/>
    <mergeCell ref="B322:D322"/>
    <mergeCell ref="E322:F322"/>
    <mergeCell ref="B317:D317"/>
    <mergeCell ref="E317:F317"/>
    <mergeCell ref="B318:D318"/>
    <mergeCell ref="E318:F318"/>
    <mergeCell ref="B319:D319"/>
    <mergeCell ref="E319:F319"/>
    <mergeCell ref="B314:D314"/>
    <mergeCell ref="E314:F314"/>
    <mergeCell ref="B315:D315"/>
    <mergeCell ref="E315:F315"/>
    <mergeCell ref="B316:D316"/>
    <mergeCell ref="E316:F316"/>
    <mergeCell ref="B311:D311"/>
    <mergeCell ref="E311:F311"/>
    <mergeCell ref="B312:D312"/>
    <mergeCell ref="E312:F312"/>
    <mergeCell ref="B313:D313"/>
    <mergeCell ref="E313:F313"/>
    <mergeCell ref="B308:D308"/>
    <mergeCell ref="E308:F308"/>
    <mergeCell ref="B309:D309"/>
    <mergeCell ref="E309:F309"/>
    <mergeCell ref="B310:D310"/>
    <mergeCell ref="E310:F310"/>
    <mergeCell ref="B305:D305"/>
    <mergeCell ref="E305:F305"/>
    <mergeCell ref="B306:D306"/>
    <mergeCell ref="E306:F306"/>
    <mergeCell ref="B307:D307"/>
    <mergeCell ref="E307:F307"/>
    <mergeCell ref="B302:D302"/>
    <mergeCell ref="E302:F302"/>
    <mergeCell ref="B303:D303"/>
    <mergeCell ref="E303:F303"/>
    <mergeCell ref="B304:D304"/>
    <mergeCell ref="E304:F304"/>
    <mergeCell ref="B299:D299"/>
    <mergeCell ref="E299:F299"/>
    <mergeCell ref="B300:D300"/>
    <mergeCell ref="E300:F300"/>
    <mergeCell ref="B301:D301"/>
    <mergeCell ref="E301:F301"/>
    <mergeCell ref="B297:D297"/>
    <mergeCell ref="E297:F297"/>
    <mergeCell ref="B298:D298"/>
    <mergeCell ref="E298:F298"/>
    <mergeCell ref="B296:D296"/>
    <mergeCell ref="B293:D293"/>
    <mergeCell ref="E293:F293"/>
    <mergeCell ref="B294:D294"/>
    <mergeCell ref="E294:F294"/>
    <mergeCell ref="B295:D295"/>
    <mergeCell ref="E295:F295"/>
    <mergeCell ref="B290:D290"/>
    <mergeCell ref="E290:F290"/>
    <mergeCell ref="B291:D291"/>
    <mergeCell ref="E291:F291"/>
    <mergeCell ref="B292:D292"/>
    <mergeCell ref="E292:F292"/>
    <mergeCell ref="B287:D287"/>
    <mergeCell ref="E287:F287"/>
    <mergeCell ref="B288:D288"/>
    <mergeCell ref="E288:F288"/>
    <mergeCell ref="B289:D289"/>
    <mergeCell ref="E289:F289"/>
    <mergeCell ref="B284:D284"/>
    <mergeCell ref="E284:F284"/>
    <mergeCell ref="B285:D285"/>
    <mergeCell ref="E285:F285"/>
    <mergeCell ref="B286:D286"/>
    <mergeCell ref="E286:F286"/>
    <mergeCell ref="B281:D281"/>
    <mergeCell ref="E281:F281"/>
    <mergeCell ref="B282:D282"/>
    <mergeCell ref="E282:F282"/>
    <mergeCell ref="B283:D283"/>
    <mergeCell ref="E283:F283"/>
    <mergeCell ref="B278:D278"/>
    <mergeCell ref="E278:F278"/>
    <mergeCell ref="B279:D279"/>
    <mergeCell ref="E279:F279"/>
    <mergeCell ref="B280:D280"/>
    <mergeCell ref="E280:F280"/>
    <mergeCell ref="B275:D275"/>
    <mergeCell ref="E275:F275"/>
    <mergeCell ref="B276:D276"/>
    <mergeCell ref="E276:F276"/>
    <mergeCell ref="B277:D277"/>
    <mergeCell ref="E277:F277"/>
    <mergeCell ref="B272:D272"/>
    <mergeCell ref="E272:F272"/>
    <mergeCell ref="B273:D273"/>
    <mergeCell ref="E273:F273"/>
    <mergeCell ref="B274:D274"/>
    <mergeCell ref="E274:F274"/>
    <mergeCell ref="B269:D269"/>
    <mergeCell ref="E269:F269"/>
    <mergeCell ref="B270:D270"/>
    <mergeCell ref="E270:F270"/>
    <mergeCell ref="B271:D271"/>
    <mergeCell ref="E271:F271"/>
    <mergeCell ref="B266:D266"/>
    <mergeCell ref="E266:F266"/>
    <mergeCell ref="B267:D267"/>
    <mergeCell ref="E267:F267"/>
    <mergeCell ref="B268:D268"/>
    <mergeCell ref="E268:F268"/>
    <mergeCell ref="B263:D263"/>
    <mergeCell ref="E263:F263"/>
    <mergeCell ref="B264:D264"/>
    <mergeCell ref="E264:F264"/>
    <mergeCell ref="B265:D265"/>
    <mergeCell ref="E265:F265"/>
    <mergeCell ref="B260:D260"/>
    <mergeCell ref="E260:F260"/>
    <mergeCell ref="B261:D261"/>
    <mergeCell ref="E261:F261"/>
    <mergeCell ref="B262:D262"/>
    <mergeCell ref="E262:F262"/>
    <mergeCell ref="B258:D258"/>
    <mergeCell ref="E258:F258"/>
    <mergeCell ref="B259:D259"/>
    <mergeCell ref="E259:F259"/>
    <mergeCell ref="B256:D256"/>
    <mergeCell ref="B257:D257"/>
    <mergeCell ref="B253:D253"/>
    <mergeCell ref="E253:F253"/>
    <mergeCell ref="B254:D254"/>
    <mergeCell ref="E254:F254"/>
    <mergeCell ref="B255:D255"/>
    <mergeCell ref="E255:F255"/>
    <mergeCell ref="B250:D250"/>
    <mergeCell ref="E250:F250"/>
    <mergeCell ref="B252:D252"/>
    <mergeCell ref="E252:F252"/>
    <mergeCell ref="B251:D251"/>
    <mergeCell ref="B247:D247"/>
    <mergeCell ref="E247:F247"/>
    <mergeCell ref="B248:D248"/>
    <mergeCell ref="E248:F248"/>
    <mergeCell ref="B249:D249"/>
    <mergeCell ref="E249:F249"/>
    <mergeCell ref="B244:D244"/>
    <mergeCell ref="E244:F244"/>
    <mergeCell ref="B245:D245"/>
    <mergeCell ref="E245:F245"/>
    <mergeCell ref="B246:D246"/>
    <mergeCell ref="E246:F246"/>
    <mergeCell ref="B241:D241"/>
    <mergeCell ref="E241:F241"/>
    <mergeCell ref="B243:D243"/>
    <mergeCell ref="E243:F243"/>
    <mergeCell ref="B242:D242"/>
    <mergeCell ref="B238:D238"/>
    <mergeCell ref="E238:F238"/>
    <mergeCell ref="B239:D239"/>
    <mergeCell ref="E239:F239"/>
    <mergeCell ref="B240:D240"/>
    <mergeCell ref="E240:F240"/>
    <mergeCell ref="B235:D235"/>
    <mergeCell ref="E235:F235"/>
    <mergeCell ref="B236:D236"/>
    <mergeCell ref="E236:F236"/>
    <mergeCell ref="B237:D237"/>
    <mergeCell ref="E237:F237"/>
    <mergeCell ref="B232:D232"/>
    <mergeCell ref="E232:F232"/>
    <mergeCell ref="B233:D233"/>
    <mergeCell ref="E233:F233"/>
    <mergeCell ref="B234:D234"/>
    <mergeCell ref="E234:F234"/>
    <mergeCell ref="B229:D229"/>
    <mergeCell ref="E229:F229"/>
    <mergeCell ref="B230:D230"/>
    <mergeCell ref="E230:F230"/>
    <mergeCell ref="B231:D231"/>
    <mergeCell ref="E231:F231"/>
    <mergeCell ref="B226:D226"/>
    <mergeCell ref="E226:F226"/>
    <mergeCell ref="B227:D227"/>
    <mergeCell ref="E227:F227"/>
    <mergeCell ref="B228:D228"/>
    <mergeCell ref="E228:F228"/>
    <mergeCell ref="B223:D223"/>
    <mergeCell ref="E223:F223"/>
    <mergeCell ref="B224:D224"/>
    <mergeCell ref="E224:F224"/>
    <mergeCell ref="B225:D225"/>
    <mergeCell ref="E225:F225"/>
    <mergeCell ref="B220:D220"/>
    <mergeCell ref="E220:F220"/>
    <mergeCell ref="B221:D221"/>
    <mergeCell ref="E221:F221"/>
    <mergeCell ref="B222:D222"/>
    <mergeCell ref="E222:F222"/>
    <mergeCell ref="B217:D217"/>
    <mergeCell ref="E217:F217"/>
    <mergeCell ref="B218:D218"/>
    <mergeCell ref="E218:F218"/>
    <mergeCell ref="B219:D219"/>
    <mergeCell ref="E219:F219"/>
    <mergeCell ref="B214:D214"/>
    <mergeCell ref="E214:F214"/>
    <mergeCell ref="B215:D215"/>
    <mergeCell ref="E215:F215"/>
    <mergeCell ref="B216:D216"/>
    <mergeCell ref="E216:F216"/>
    <mergeCell ref="B211:D211"/>
    <mergeCell ref="E211:F211"/>
    <mergeCell ref="B212:D212"/>
    <mergeCell ref="E212:F212"/>
    <mergeCell ref="B213:D213"/>
    <mergeCell ref="E213:F213"/>
    <mergeCell ref="B208:D208"/>
    <mergeCell ref="E208:F208"/>
    <mergeCell ref="B209:D209"/>
    <mergeCell ref="E209:F209"/>
    <mergeCell ref="B210:D210"/>
    <mergeCell ref="E210:F210"/>
    <mergeCell ref="B205:D205"/>
    <mergeCell ref="E205:F205"/>
    <mergeCell ref="B206:D206"/>
    <mergeCell ref="E206:F206"/>
    <mergeCell ref="B207:D207"/>
    <mergeCell ref="E207:F207"/>
    <mergeCell ref="B202:D202"/>
    <mergeCell ref="E202:F202"/>
    <mergeCell ref="B203:D203"/>
    <mergeCell ref="E203:F203"/>
    <mergeCell ref="B204:D204"/>
    <mergeCell ref="E204:F204"/>
    <mergeCell ref="B199:D199"/>
    <mergeCell ref="E199:F199"/>
    <mergeCell ref="B200:D200"/>
    <mergeCell ref="E200:F200"/>
    <mergeCell ref="B201:D201"/>
    <mergeCell ref="B196:D196"/>
    <mergeCell ref="E196:F196"/>
    <mergeCell ref="B197:D197"/>
    <mergeCell ref="E197:F197"/>
    <mergeCell ref="B198:D198"/>
    <mergeCell ref="E198:F198"/>
    <mergeCell ref="B193:D193"/>
    <mergeCell ref="E193:F193"/>
    <mergeCell ref="B194:D194"/>
    <mergeCell ref="E194:F194"/>
    <mergeCell ref="B195:D195"/>
    <mergeCell ref="E195:F195"/>
    <mergeCell ref="B190:D190"/>
    <mergeCell ref="E190:F190"/>
    <mergeCell ref="B191:D191"/>
    <mergeCell ref="E191:F191"/>
    <mergeCell ref="B192:D192"/>
    <mergeCell ref="E192:F192"/>
    <mergeCell ref="B187:D187"/>
    <mergeCell ref="E187:F187"/>
    <mergeCell ref="B188:D188"/>
    <mergeCell ref="E188:F188"/>
    <mergeCell ref="B189:D189"/>
    <mergeCell ref="E189:F189"/>
    <mergeCell ref="B184:D184"/>
    <mergeCell ref="E184:F184"/>
    <mergeCell ref="B185:D185"/>
    <mergeCell ref="E185:F185"/>
    <mergeCell ref="B186:D186"/>
    <mergeCell ref="E186:F186"/>
    <mergeCell ref="B181:D181"/>
    <mergeCell ref="E181:F181"/>
    <mergeCell ref="B182:D182"/>
    <mergeCell ref="E182:F182"/>
    <mergeCell ref="B183:D183"/>
    <mergeCell ref="E183:F183"/>
    <mergeCell ref="B178:D178"/>
    <mergeCell ref="E178:F178"/>
    <mergeCell ref="B179:D179"/>
    <mergeCell ref="E179:F179"/>
    <mergeCell ref="B180:D180"/>
    <mergeCell ref="E180:F180"/>
    <mergeCell ref="B176:D176"/>
    <mergeCell ref="E176:F176"/>
    <mergeCell ref="B177:D177"/>
    <mergeCell ref="E177:F177"/>
    <mergeCell ref="B174:D174"/>
    <mergeCell ref="B175:D175"/>
    <mergeCell ref="B172:D172"/>
    <mergeCell ref="E172:F172"/>
    <mergeCell ref="B173:D173"/>
    <mergeCell ref="E173:F173"/>
    <mergeCell ref="B171:D171"/>
    <mergeCell ref="B168:D168"/>
    <mergeCell ref="E168:F168"/>
    <mergeCell ref="B169:D169"/>
    <mergeCell ref="E169:F169"/>
    <mergeCell ref="B170:D170"/>
    <mergeCell ref="E170:F170"/>
    <mergeCell ref="B165:D165"/>
    <mergeCell ref="E165:F165"/>
    <mergeCell ref="B166:D166"/>
    <mergeCell ref="E166:F166"/>
    <mergeCell ref="B167:D167"/>
    <mergeCell ref="E167:F167"/>
    <mergeCell ref="B162:D162"/>
    <mergeCell ref="E162:F162"/>
    <mergeCell ref="B163:D163"/>
    <mergeCell ref="E163:F163"/>
    <mergeCell ref="B164:D164"/>
    <mergeCell ref="E164:F164"/>
    <mergeCell ref="B160:D160"/>
    <mergeCell ref="E160:F160"/>
    <mergeCell ref="B161:D161"/>
    <mergeCell ref="E161:F161"/>
    <mergeCell ref="B159:D159"/>
    <mergeCell ref="B156:D156"/>
    <mergeCell ref="E156:F156"/>
    <mergeCell ref="B157:D157"/>
    <mergeCell ref="E157:F157"/>
    <mergeCell ref="B158:D158"/>
    <mergeCell ref="B153:D153"/>
    <mergeCell ref="E153:F153"/>
    <mergeCell ref="B154:D154"/>
    <mergeCell ref="E154:F154"/>
    <mergeCell ref="B155:D155"/>
    <mergeCell ref="E155:F155"/>
    <mergeCell ref="B150:D150"/>
    <mergeCell ref="E150:F150"/>
    <mergeCell ref="B151:D151"/>
    <mergeCell ref="E151:F151"/>
    <mergeCell ref="B152:D152"/>
    <mergeCell ref="B147:D147"/>
    <mergeCell ref="E147:F147"/>
    <mergeCell ref="B148:D148"/>
    <mergeCell ref="E148:F148"/>
    <mergeCell ref="B149:D149"/>
    <mergeCell ref="E149:F149"/>
    <mergeCell ref="B145:D145"/>
    <mergeCell ref="E145:F145"/>
    <mergeCell ref="B146:D146"/>
    <mergeCell ref="E146:F146"/>
    <mergeCell ref="B144:D144"/>
    <mergeCell ref="B141:D141"/>
    <mergeCell ref="E141:F141"/>
    <mergeCell ref="B142:D142"/>
    <mergeCell ref="E142:F142"/>
    <mergeCell ref="B143:D143"/>
    <mergeCell ref="E143:F143"/>
    <mergeCell ref="B138:D138"/>
    <mergeCell ref="E138:F138"/>
    <mergeCell ref="B139:D139"/>
    <mergeCell ref="E139:F139"/>
    <mergeCell ref="B140:D140"/>
    <mergeCell ref="E140:F140"/>
    <mergeCell ref="B135:D135"/>
    <mergeCell ref="E135:F135"/>
    <mergeCell ref="B136:D136"/>
    <mergeCell ref="E136:F136"/>
    <mergeCell ref="B137:D137"/>
    <mergeCell ref="B132:D132"/>
    <mergeCell ref="E132:F132"/>
    <mergeCell ref="B133:D133"/>
    <mergeCell ref="E133:F133"/>
    <mergeCell ref="B134:D134"/>
    <mergeCell ref="E134:F134"/>
    <mergeCell ref="B129:D129"/>
    <mergeCell ref="E129:F129"/>
    <mergeCell ref="B130:D130"/>
    <mergeCell ref="E130:F130"/>
    <mergeCell ref="B131:D131"/>
    <mergeCell ref="E131:F131"/>
    <mergeCell ref="B126:D126"/>
    <mergeCell ref="E126:F126"/>
    <mergeCell ref="B128:D128"/>
    <mergeCell ref="E128:F128"/>
    <mergeCell ref="B127:D127"/>
    <mergeCell ref="B123:D123"/>
    <mergeCell ref="E123:F123"/>
    <mergeCell ref="B124:D124"/>
    <mergeCell ref="E124:F124"/>
    <mergeCell ref="B125:D125"/>
    <mergeCell ref="E125:F125"/>
    <mergeCell ref="B119:D119"/>
    <mergeCell ref="E119:F119"/>
    <mergeCell ref="B122:D122"/>
    <mergeCell ref="E122:F122"/>
    <mergeCell ref="B120:D120"/>
    <mergeCell ref="B121:D121"/>
    <mergeCell ref="B116:D116"/>
    <mergeCell ref="E116:F116"/>
    <mergeCell ref="B117:D117"/>
    <mergeCell ref="E117:F117"/>
    <mergeCell ref="B118:D118"/>
    <mergeCell ref="E118:F118"/>
    <mergeCell ref="B113:D113"/>
    <mergeCell ref="E113:F113"/>
    <mergeCell ref="B114:D114"/>
    <mergeCell ref="E114:F114"/>
    <mergeCell ref="B115:D115"/>
    <mergeCell ref="B111:D111"/>
    <mergeCell ref="E111:F111"/>
    <mergeCell ref="B112:D112"/>
    <mergeCell ref="E112:F112"/>
    <mergeCell ref="B109:D109"/>
    <mergeCell ref="B110:D110"/>
    <mergeCell ref="B106:D106"/>
    <mergeCell ref="E106:F106"/>
    <mergeCell ref="B107:D107"/>
    <mergeCell ref="E107:F107"/>
    <mergeCell ref="B108:D108"/>
    <mergeCell ref="B103:D103"/>
    <mergeCell ref="E103:F103"/>
    <mergeCell ref="B104:D104"/>
    <mergeCell ref="E104:F104"/>
    <mergeCell ref="B105:D105"/>
    <mergeCell ref="B101:D101"/>
    <mergeCell ref="E101:F101"/>
    <mergeCell ref="B102:D102"/>
    <mergeCell ref="E102:F102"/>
    <mergeCell ref="B99:D99"/>
    <mergeCell ref="B100:D100"/>
    <mergeCell ref="B96:D96"/>
    <mergeCell ref="E96:F96"/>
    <mergeCell ref="B97:D97"/>
    <mergeCell ref="E97:F97"/>
    <mergeCell ref="B98:D98"/>
    <mergeCell ref="E98:F98"/>
    <mergeCell ref="B93:D93"/>
    <mergeCell ref="E93:F93"/>
    <mergeCell ref="B94:D94"/>
    <mergeCell ref="E94:F94"/>
    <mergeCell ref="B95:D95"/>
    <mergeCell ref="E95:F95"/>
    <mergeCell ref="B90:D90"/>
    <mergeCell ref="E90:F90"/>
    <mergeCell ref="B92:D92"/>
    <mergeCell ref="E92:F92"/>
    <mergeCell ref="B87:D87"/>
    <mergeCell ref="E87:F87"/>
    <mergeCell ref="B88:D88"/>
    <mergeCell ref="E88:F88"/>
    <mergeCell ref="B89:D89"/>
    <mergeCell ref="E89:F89"/>
    <mergeCell ref="B84:D84"/>
    <mergeCell ref="E84:F84"/>
    <mergeCell ref="B85:D85"/>
    <mergeCell ref="E85:F85"/>
    <mergeCell ref="B86:D86"/>
    <mergeCell ref="E86:F86"/>
    <mergeCell ref="B81:D81"/>
    <mergeCell ref="E81:F81"/>
    <mergeCell ref="B82:D82"/>
    <mergeCell ref="E82:F82"/>
    <mergeCell ref="B78:D78"/>
    <mergeCell ref="E78:F78"/>
    <mergeCell ref="B79:D79"/>
    <mergeCell ref="E79:F79"/>
    <mergeCell ref="B80:D80"/>
    <mergeCell ref="E80:F80"/>
    <mergeCell ref="B75:D75"/>
    <mergeCell ref="E75:F75"/>
    <mergeCell ref="B76:D76"/>
    <mergeCell ref="E76:F76"/>
    <mergeCell ref="B77:D77"/>
    <mergeCell ref="B73:D73"/>
    <mergeCell ref="E73:F73"/>
    <mergeCell ref="B74:D74"/>
    <mergeCell ref="E74:F74"/>
    <mergeCell ref="B69:D69"/>
    <mergeCell ref="E69:F69"/>
    <mergeCell ref="B70:D70"/>
    <mergeCell ref="E70:F70"/>
    <mergeCell ref="B71:D71"/>
    <mergeCell ref="E71:F71"/>
    <mergeCell ref="B66:D66"/>
    <mergeCell ref="E66:F66"/>
    <mergeCell ref="B67:D67"/>
    <mergeCell ref="E67:F67"/>
    <mergeCell ref="B68:D68"/>
    <mergeCell ref="E68:F68"/>
    <mergeCell ref="B64:D64"/>
    <mergeCell ref="E64:F64"/>
    <mergeCell ref="B65:D65"/>
    <mergeCell ref="E65:F65"/>
    <mergeCell ref="B59:D59"/>
    <mergeCell ref="E59:F59"/>
    <mergeCell ref="B60:D60"/>
    <mergeCell ref="E60:F60"/>
    <mergeCell ref="B61:D61"/>
    <mergeCell ref="E61:F61"/>
    <mergeCell ref="B56:D56"/>
    <mergeCell ref="E56:F56"/>
    <mergeCell ref="B57:D57"/>
    <mergeCell ref="E57:F57"/>
    <mergeCell ref="B58:D58"/>
    <mergeCell ref="E58:F58"/>
    <mergeCell ref="B54:D54"/>
    <mergeCell ref="E54:F54"/>
    <mergeCell ref="B55:D55"/>
    <mergeCell ref="E55:F55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1:D41"/>
    <mergeCell ref="E41:F41"/>
    <mergeCell ref="B42:D42"/>
    <mergeCell ref="E42:F42"/>
    <mergeCell ref="B43:D43"/>
    <mergeCell ref="E43:F43"/>
    <mergeCell ref="B38:D38"/>
    <mergeCell ref="E38:F38"/>
    <mergeCell ref="B39:D39"/>
    <mergeCell ref="E39:F39"/>
    <mergeCell ref="B40:D40"/>
    <mergeCell ref="E40:F40"/>
    <mergeCell ref="B36:D36"/>
    <mergeCell ref="E36:F36"/>
    <mergeCell ref="B37:D37"/>
    <mergeCell ref="E37:F37"/>
    <mergeCell ref="B31:D31"/>
    <mergeCell ref="E31:F31"/>
    <mergeCell ref="B32:D32"/>
    <mergeCell ref="E32:F32"/>
    <mergeCell ref="B28:D28"/>
    <mergeCell ref="E28:F28"/>
    <mergeCell ref="B29:D29"/>
    <mergeCell ref="E29:F29"/>
    <mergeCell ref="B30:D30"/>
    <mergeCell ref="E30:F30"/>
    <mergeCell ref="B25:D25"/>
    <mergeCell ref="E25:F25"/>
    <mergeCell ref="B26:D26"/>
    <mergeCell ref="E26:F26"/>
    <mergeCell ref="B27:D27"/>
    <mergeCell ref="E27:F27"/>
    <mergeCell ref="B22:D22"/>
    <mergeCell ref="E22:F22"/>
    <mergeCell ref="B23:D23"/>
    <mergeCell ref="E23:F23"/>
    <mergeCell ref="B24:D24"/>
    <mergeCell ref="E24:F24"/>
    <mergeCell ref="B10:D10"/>
    <mergeCell ref="E10:F10"/>
    <mergeCell ref="B12:D12"/>
    <mergeCell ref="E12:F12"/>
    <mergeCell ref="B20:D20"/>
    <mergeCell ref="E20:F20"/>
    <mergeCell ref="B21:D21"/>
    <mergeCell ref="E21:F21"/>
    <mergeCell ref="B16:D16"/>
    <mergeCell ref="E16:F16"/>
    <mergeCell ref="B17:D17"/>
    <mergeCell ref="E17:F17"/>
    <mergeCell ref="B18:D18"/>
    <mergeCell ref="E18:F18"/>
    <mergeCell ref="A1:B1"/>
    <mergeCell ref="C1:M1"/>
    <mergeCell ref="A2:B2"/>
    <mergeCell ref="C2:M2"/>
    <mergeCell ref="A3:M3"/>
    <mergeCell ref="A399:D399"/>
    <mergeCell ref="A7:C7"/>
    <mergeCell ref="D7:M7"/>
    <mergeCell ref="A8:C8"/>
    <mergeCell ref="D8:M8"/>
    <mergeCell ref="A9:C9"/>
    <mergeCell ref="D9:M9"/>
    <mergeCell ref="A4:C4"/>
    <mergeCell ref="D4:M4"/>
    <mergeCell ref="A5:C5"/>
    <mergeCell ref="D5:M5"/>
    <mergeCell ref="A6:C6"/>
    <mergeCell ref="D6:M6"/>
    <mergeCell ref="B13:D13"/>
    <mergeCell ref="E13:F13"/>
    <mergeCell ref="B14:D14"/>
    <mergeCell ref="E14:F14"/>
    <mergeCell ref="B15:D15"/>
    <mergeCell ref="E15:F15"/>
  </mergeCells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6.5.1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Orcamento</vt:lpstr>
      <vt:lpstr>JR_PAGE_ANCHOR_0_1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2020-05-26T11:50:37Z</dcterms:created>
  <dcterms:modified xsi:type="dcterms:W3CDTF">2020-05-26T15:40:55Z</dcterms:modified>
</cp:coreProperties>
</file>