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500" activeTab="0"/>
  </bookViews>
  <sheets>
    <sheet name="ModeloPlanilhaObras" sheetId="1" r:id="rId1"/>
    <sheet name="Plan1" sheetId="2" r:id="rId2"/>
  </sheets>
  <definedNames>
    <definedName name="_xlfn.IFERROR" hidden="1">#NAME?</definedName>
    <definedName name="_xlnm.Print_Area" localSheetId="0">'ModeloPlanilhaObras'!$A$1:$L$134</definedName>
  </definedNames>
  <calcPr fullCalcOnLoad="1"/>
</workbook>
</file>

<file path=xl/sharedStrings.xml><?xml version="1.0" encoding="utf-8"?>
<sst xmlns="http://schemas.openxmlformats.org/spreadsheetml/2006/main" count="557" uniqueCount="160">
  <si>
    <t>PREFEITURA MUNICIPAL DE JOINVILLE</t>
  </si>
  <si>
    <t>CNPJ:</t>
  </si>
  <si>
    <t>EMAIL:</t>
  </si>
  <si>
    <t>ENDEREÇO:</t>
  </si>
  <si>
    <t>TELEFONE:</t>
  </si>
  <si>
    <t>DATA:</t>
  </si>
  <si>
    <t>PROPOSTA COMERCIAL</t>
  </si>
  <si>
    <t>OBJETO</t>
  </si>
  <si>
    <t>VALOR GLOBAL DA PROPOSTA</t>
  </si>
  <si>
    <t>VALOR POR EXTENSO</t>
  </si>
  <si>
    <t>VALIDADE DA PROPOSTA COMERCIAL</t>
  </si>
  <si>
    <t>DECLARAMOS EXPRESSAMENTE QUE:</t>
  </si>
  <si>
    <t>O preço compreende todos os serviços, materiais e encargos necessários à completa realização do serviço e sua entrega rematada e perfeita em todos os pormenores mesmo que sejam verificadas falhas ou omissões na proposta</t>
  </si>
  <si>
    <t>ITEM</t>
  </si>
  <si>
    <t>DESCRIÇÃO</t>
  </si>
  <si>
    <t>UNID.</t>
  </si>
  <si>
    <t>QTDE</t>
  </si>
  <si>
    <t>CUSTO R$</t>
  </si>
  <si>
    <t>PREÇO R$</t>
  </si>
  <si>
    <t>PREÇO TOTAL R$</t>
  </si>
  <si>
    <t>VALOR UNITÁRIO MÁXIMO (PRÉ-LICITAÇÃO) (COLUNA OCULTA)</t>
  </si>
  <si>
    <t>VALOR TOTAL R$</t>
  </si>
  <si>
    <t>REPRESENTANTE LEGAL</t>
  </si>
  <si>
    <t>RESPONSÁVEL TÉCNICO</t>
  </si>
  <si>
    <t>NOME:</t>
  </si>
  <si>
    <t>CARGO:</t>
  </si>
  <si>
    <t>HABILITAÇÃO</t>
  </si>
  <si>
    <t>CPF:</t>
  </si>
  <si>
    <t>N.º REGISTRO</t>
  </si>
  <si>
    <t>MAT.</t>
  </si>
  <si>
    <t>M.O.</t>
  </si>
  <si>
    <t>MAT.+M.O.</t>
  </si>
  <si>
    <t>1.1</t>
  </si>
  <si>
    <t>M2</t>
  </si>
  <si>
    <t>PROPONENTE:</t>
  </si>
  <si>
    <t>2.1</t>
  </si>
  <si>
    <t>3.1</t>
  </si>
  <si>
    <t>3.2</t>
  </si>
  <si>
    <t>4.1</t>
  </si>
  <si>
    <t>4.2</t>
  </si>
  <si>
    <t>5.1</t>
  </si>
  <si>
    <t>5.2</t>
  </si>
  <si>
    <t>QUANT.</t>
  </si>
  <si>
    <t>EXECUCAO DE IMPRIMACAO COM ASFALTO DILUIDO CM-30. AF_09/2017</t>
  </si>
  <si>
    <t>PINTURA DE LIGACAO COM EMULSAO RR-1C</t>
  </si>
  <si>
    <t>t</t>
  </si>
  <si>
    <t>UNIDADE</t>
  </si>
  <si>
    <t>Nivelamento de Tampa de Poço de Visita na Pista</t>
  </si>
  <si>
    <t>6.1</t>
  </si>
  <si>
    <t>un</t>
  </si>
  <si>
    <t>6.2</t>
  </si>
  <si>
    <t>7.1</t>
  </si>
  <si>
    <t>8.1</t>
  </si>
  <si>
    <t>9.1</t>
  </si>
  <si>
    <t>10.1</t>
  </si>
  <si>
    <t>BDI (%)</t>
  </si>
  <si>
    <t>UN.</t>
  </si>
  <si>
    <t>CUSTO UN.(R$)</t>
  </si>
  <si>
    <t>BDI(%)</t>
  </si>
  <si>
    <t>PREÇO(R$)</t>
  </si>
  <si>
    <t>PREÇO TOTAL(R$)</t>
  </si>
  <si>
    <t>Av. Almirante Jaceguay</t>
  </si>
  <si>
    <t>Pavimentação</t>
  </si>
  <si>
    <t>1.1.1</t>
  </si>
  <si>
    <t>Fresagem do Pavimento Asfáltico com transporte 8,0 km, profundidade de 5 cm (baixa interferência)</t>
  </si>
  <si>
    <t>m³</t>
  </si>
  <si>
    <t>1.1.2</t>
  </si>
  <si>
    <t>1.1.3</t>
  </si>
  <si>
    <t>Concreto Asfáltico Usinado a Quente Faixa "B" (PMQ), espessura 5 cm,  com transporte DMT 20 km (t)</t>
  </si>
  <si>
    <t>1.1.4</t>
  </si>
  <si>
    <t>Concreto Asfáltico Usinado à Quente faixa "C", espessura 4,0 cm e Transporte  DMT 20 km (t)</t>
  </si>
  <si>
    <t>1.2</t>
  </si>
  <si>
    <t>Obras Complementares</t>
  </si>
  <si>
    <t>1.2.1</t>
  </si>
  <si>
    <t>Limpeza de Caixa Coletora / Boca de Lobo</t>
  </si>
  <si>
    <t>1.2.2</t>
  </si>
  <si>
    <t>1.2.3</t>
  </si>
  <si>
    <t>Levantamento com Fornecimento de Grelha Metálica de Boca de Lobo na Pista</t>
  </si>
  <si>
    <t>Rua Bem-Te-Vi</t>
  </si>
  <si>
    <t>2.1.1</t>
  </si>
  <si>
    <t>2.1.2</t>
  </si>
  <si>
    <t>2.2</t>
  </si>
  <si>
    <t>2.2.1</t>
  </si>
  <si>
    <t>2.2.2</t>
  </si>
  <si>
    <t>2.2.3</t>
  </si>
  <si>
    <t>Rua Caratinga</t>
  </si>
  <si>
    <t>3.1.1</t>
  </si>
  <si>
    <t>3.1.2</t>
  </si>
  <si>
    <t>3.2.1</t>
  </si>
  <si>
    <t>3.2.2</t>
  </si>
  <si>
    <t>Rua Codornas</t>
  </si>
  <si>
    <t>4.1.1</t>
  </si>
  <si>
    <t>4.1.2</t>
  </si>
  <si>
    <t>4.1.3</t>
  </si>
  <si>
    <t>4.1.4</t>
  </si>
  <si>
    <t>4.1.5</t>
  </si>
  <si>
    <t>4.2.1</t>
  </si>
  <si>
    <t>4.2.2</t>
  </si>
  <si>
    <t>4.2.3</t>
  </si>
  <si>
    <t>Rua Das Cabelereiras</t>
  </si>
  <si>
    <t>5.1.1</t>
  </si>
  <si>
    <t>5.1.2</t>
  </si>
  <si>
    <t>5.2.1</t>
  </si>
  <si>
    <t>5.2.2</t>
  </si>
  <si>
    <t>5.2.3</t>
  </si>
  <si>
    <t>Rua Das Domesticas</t>
  </si>
  <si>
    <t>6.1.1</t>
  </si>
  <si>
    <t>6.1.2</t>
  </si>
  <si>
    <t>6.2.1</t>
  </si>
  <si>
    <t>6.2.2</t>
  </si>
  <si>
    <t>6.2.3</t>
  </si>
  <si>
    <t>Rua Das Rendeiras</t>
  </si>
  <si>
    <t>7.1.1</t>
  </si>
  <si>
    <t>7.1.2</t>
  </si>
  <si>
    <t>7.2</t>
  </si>
  <si>
    <t>7.2.1</t>
  </si>
  <si>
    <t>7.2.2</t>
  </si>
  <si>
    <t>7.2.3</t>
  </si>
  <si>
    <t>Rua Guilherme</t>
  </si>
  <si>
    <t>8.1.1</t>
  </si>
  <si>
    <t>8.1.2</t>
  </si>
  <si>
    <t>8.2</t>
  </si>
  <si>
    <t>8.2.1</t>
  </si>
  <si>
    <t>8.2.2</t>
  </si>
  <si>
    <t>8.2.3</t>
  </si>
  <si>
    <t>Rua Inambu</t>
  </si>
  <si>
    <t>9.1.1</t>
  </si>
  <si>
    <t>9.1.2</t>
  </si>
  <si>
    <t>9.1.3</t>
  </si>
  <si>
    <t>9.2</t>
  </si>
  <si>
    <t>9.2.1</t>
  </si>
  <si>
    <t>9.2.2</t>
  </si>
  <si>
    <t>9.2.3</t>
  </si>
  <si>
    <t>Rua Leopoldo Ackermann</t>
  </si>
  <si>
    <t>10.1.1</t>
  </si>
  <si>
    <t>10.1.2</t>
  </si>
  <si>
    <t>10.2</t>
  </si>
  <si>
    <t>10.2.1</t>
  </si>
  <si>
    <t>10.2.2</t>
  </si>
  <si>
    <t>10.2.3</t>
  </si>
  <si>
    <t>Rua Walmor Harger</t>
  </si>
  <si>
    <t>11.1</t>
  </si>
  <si>
    <t>11.1.1</t>
  </si>
  <si>
    <t>11.1.2</t>
  </si>
  <si>
    <t>11.2</t>
  </si>
  <si>
    <t>11.2.1</t>
  </si>
  <si>
    <t>11.2.2</t>
  </si>
  <si>
    <t>11.2.3</t>
  </si>
  <si>
    <t>Rua Willy A. Jacob</t>
  </si>
  <si>
    <t>12.1</t>
  </si>
  <si>
    <t>12.1.1</t>
  </si>
  <si>
    <t>12.1.2</t>
  </si>
  <si>
    <t>12.2</t>
  </si>
  <si>
    <t>12.2.1</t>
  </si>
  <si>
    <t>12.2.2</t>
  </si>
  <si>
    <t>12.2.3</t>
  </si>
  <si>
    <t>TOTAL</t>
  </si>
  <si>
    <t>CONCORRÊNCIA</t>
  </si>
  <si>
    <t>166/2019</t>
  </si>
  <si>
    <t>Contratação de empresa para requalificação asfáltica das ruas: Av. Almirante Jaceguay, Rua Bem-Te-Vi, Rua Caratinga, Rua Codornas, Rua das Cabelereiras, Rua das Domésticas, Rua das Rendeiras, Rua Guilherme, Rua Inambú, Rua Leopoldo Ackermann, Rua Walmor Harger e Rua Willy A. Jacob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</si>
</sst>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#/####"/>
    <numFmt numFmtId="165" formatCode="&quot;&quot;00&quot;. &quot;000\.000/0000\-00\ "/>
    <numFmt numFmtId="166" formatCode="&quot;R$ &quot;#,##0.00"/>
    <numFmt numFmtId="167" formatCode="dddd&quot;, &quot;mmmm\ dd&quot;, &quot;yyyy"/>
    <numFmt numFmtId="168" formatCode="0##\.###\.###\-##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164" fontId="3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4" fillId="33" borderId="13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right" vertical="center"/>
      <protection/>
    </xf>
    <xf numFmtId="0" fontId="7" fillId="33" borderId="0" xfId="44" applyNumberFormat="1" applyFont="1" applyFill="1" applyBorder="1" applyAlignment="1" applyProtection="1">
      <alignment vertical="center"/>
      <protection locked="0"/>
    </xf>
    <xf numFmtId="165" fontId="5" fillId="33" borderId="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14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16" xfId="0" applyNumberFormat="1" applyFont="1" applyFill="1" applyBorder="1" applyAlignment="1" applyProtection="1">
      <alignment vertical="center"/>
      <protection/>
    </xf>
    <xf numFmtId="0" fontId="5" fillId="33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vertical="center"/>
      <protection/>
    </xf>
    <xf numFmtId="0" fontId="0" fillId="0" borderId="0" xfId="46" applyNumberFormat="1" applyFont="1" applyFill="1" applyBorder="1" applyAlignment="1" applyProtection="1">
      <alignment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5" fillId="34" borderId="19" xfId="0" applyNumberFormat="1" applyFont="1" applyFill="1" applyBorder="1" applyAlignment="1" applyProtection="1">
      <alignment vertical="center"/>
      <protection/>
    </xf>
    <xf numFmtId="4" fontId="4" fillId="34" borderId="2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NumberFormat="1" applyFont="1" applyFill="1" applyBorder="1" applyAlignment="1" applyProtection="1">
      <alignment horizontal="right" vertical="center"/>
      <protection locked="0"/>
    </xf>
    <xf numFmtId="167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/>
      <protection/>
    </xf>
    <xf numFmtId="0" fontId="5" fillId="33" borderId="0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 wrapText="1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horizontal="center" vertical="center"/>
      <protection/>
    </xf>
    <xf numFmtId="0" fontId="4" fillId="36" borderId="23" xfId="0" applyNumberFormat="1" applyFont="1" applyFill="1" applyBorder="1" applyAlignment="1" applyProtection="1">
      <alignment vertical="center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left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4" fontId="5" fillId="34" borderId="19" xfId="0" applyNumberFormat="1" applyFont="1" applyFill="1" applyBorder="1" applyAlignment="1" applyProtection="1">
      <alignment horizontal="center" vertical="center"/>
      <protection/>
    </xf>
    <xf numFmtId="4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35" borderId="25" xfId="0" applyNumberFormat="1" applyFont="1" applyFill="1" applyBorder="1" applyAlignment="1" applyProtection="1">
      <alignment horizontal="center" vertical="center"/>
      <protection/>
    </xf>
    <xf numFmtId="0" fontId="4" fillId="37" borderId="25" xfId="0" applyNumberFormat="1" applyFont="1" applyFill="1" applyBorder="1" applyAlignment="1" applyProtection="1">
      <alignment vertical="center"/>
      <protection/>
    </xf>
    <xf numFmtId="0" fontId="4" fillId="38" borderId="26" xfId="0" applyNumberFormat="1" applyFont="1" applyFill="1" applyBorder="1" applyAlignment="1" applyProtection="1">
      <alignment horizontal="left" vertical="center" wrapText="1"/>
      <protection/>
    </xf>
    <xf numFmtId="0" fontId="4" fillId="38" borderId="27" xfId="0" applyNumberFormat="1" applyFont="1" applyFill="1" applyBorder="1" applyAlignment="1" applyProtection="1">
      <alignment horizontal="left" vertical="center" wrapText="1"/>
      <protection/>
    </xf>
    <xf numFmtId="4" fontId="4" fillId="38" borderId="27" xfId="0" applyNumberFormat="1" applyFont="1" applyFill="1" applyBorder="1" applyAlignment="1" applyProtection="1">
      <alignment horizontal="center" vertical="center" wrapText="1"/>
      <protection/>
    </xf>
    <xf numFmtId="4" fontId="4" fillId="38" borderId="28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10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1" xfId="0" applyFont="1" applyBorder="1" applyAlignment="1">
      <alignment vertical="center" wrapText="1"/>
    </xf>
    <xf numFmtId="4" fontId="43" fillId="0" borderId="31" xfId="0" applyNumberFormat="1" applyFont="1" applyBorder="1" applyAlignment="1">
      <alignment vertical="center" wrapText="1"/>
    </xf>
    <xf numFmtId="0" fontId="43" fillId="0" borderId="32" xfId="0" applyFont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18" xfId="0" applyNumberFormat="1" applyFont="1" applyFill="1" applyBorder="1" applyAlignment="1" applyProtection="1">
      <alignment horizontal="left" vertical="center"/>
      <protection/>
    </xf>
    <xf numFmtId="0" fontId="1" fillId="35" borderId="24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center" vertical="center" wrapText="1"/>
      <protection/>
    </xf>
    <xf numFmtId="0" fontId="4" fillId="35" borderId="24" xfId="0" applyNumberFormat="1" applyFont="1" applyFill="1" applyBorder="1" applyAlignment="1" applyProtection="1">
      <alignment horizontal="center" vertical="center"/>
      <protection/>
    </xf>
    <xf numFmtId="0" fontId="4" fillId="35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166" fontId="4" fillId="0" borderId="24" xfId="46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20" xfId="0" applyNumberFormat="1" applyFont="1" applyFill="1" applyBorder="1" applyAlignment="1" applyProtection="1">
      <alignment horizontal="left" vertical="center"/>
      <protection locked="0"/>
    </xf>
    <xf numFmtId="0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33" xfId="0" applyNumberFormat="1" applyFont="1" applyFill="1" applyBorder="1" applyAlignment="1" applyProtection="1">
      <alignment horizontal="center" vertical="center" wrapText="1"/>
      <protection/>
    </xf>
    <xf numFmtId="0" fontId="2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/>
      <protection/>
    </xf>
    <xf numFmtId="0" fontId="4" fillId="35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35" borderId="33" xfId="0" applyNumberFormat="1" applyFont="1" applyFill="1" applyBorder="1" applyAlignment="1" applyProtection="1">
      <alignment horizontal="center" vertical="center"/>
      <protection/>
    </xf>
    <xf numFmtId="0" fontId="4" fillId="37" borderId="20" xfId="0" applyNumberFormat="1" applyFont="1" applyFill="1" applyBorder="1" applyAlignment="1" applyProtection="1">
      <alignment horizontal="center" vertical="center"/>
      <protection/>
    </xf>
    <xf numFmtId="0" fontId="4" fillId="37" borderId="12" xfId="0" applyNumberFormat="1" applyFont="1" applyFill="1" applyBorder="1" applyAlignment="1" applyProtection="1">
      <alignment horizontal="center" vertical="center"/>
      <protection/>
    </xf>
    <xf numFmtId="0" fontId="4" fillId="35" borderId="18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39"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5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N154"/>
  <sheetViews>
    <sheetView showGridLines="0" tabSelected="1" zoomScaleSheetLayoutView="100" zoomScalePageLayoutView="0" workbookViewId="0" topLeftCell="A1">
      <selection activeCell="E4" sqref="E4"/>
    </sheetView>
  </sheetViews>
  <sheetFormatPr defaultColWidth="9.140625" defaultRowHeight="12.75"/>
  <cols>
    <col min="1" max="1" width="2.421875" style="1" customWidth="1"/>
    <col min="2" max="2" width="23.57421875" style="1" customWidth="1"/>
    <col min="3" max="3" width="53.8515625" style="2" customWidth="1"/>
    <col min="4" max="4" width="11.8515625" style="1" customWidth="1"/>
    <col min="5" max="5" width="13.28125" style="1" bestFit="1" customWidth="1"/>
    <col min="6" max="8" width="13.57421875" style="1" customWidth="1"/>
    <col min="9" max="9" width="10.7109375" style="1" customWidth="1"/>
    <col min="10" max="10" width="12.7109375" style="1" customWidth="1"/>
    <col min="11" max="11" width="18.00390625" style="1" customWidth="1"/>
    <col min="12" max="12" width="2.421875" style="1" customWidth="1"/>
    <col min="13" max="13" width="14.00390625" style="3" customWidth="1"/>
    <col min="14" max="14" width="32.8515625" style="3" hidden="1" customWidth="1"/>
    <col min="15" max="16384" width="9.140625" style="3" customWidth="1"/>
  </cols>
  <sheetData>
    <row r="1" spans="2:11" ht="15.7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3.5">
      <c r="B2" s="4"/>
      <c r="C2" s="5"/>
      <c r="D2" s="6"/>
      <c r="E2" s="6"/>
      <c r="F2" s="6"/>
      <c r="G2" s="6"/>
      <c r="H2" s="6"/>
      <c r="I2" s="6"/>
      <c r="J2" s="6"/>
      <c r="K2" s="7"/>
    </row>
    <row r="3" spans="2:11" ht="15.75">
      <c r="B3" s="8" t="s">
        <v>157</v>
      </c>
      <c r="C3" s="62" t="s">
        <v>158</v>
      </c>
      <c r="K3" s="9"/>
    </row>
    <row r="4" spans="2:11" ht="15.75">
      <c r="B4" s="8" t="s">
        <v>34</v>
      </c>
      <c r="C4" s="10"/>
      <c r="K4" s="9"/>
    </row>
    <row r="5" spans="2:11" ht="15">
      <c r="B5" s="8" t="s">
        <v>1</v>
      </c>
      <c r="C5" s="11"/>
      <c r="E5" s="12" t="s">
        <v>2</v>
      </c>
      <c r="F5" s="12"/>
      <c r="G5" s="12"/>
      <c r="H5" s="13"/>
      <c r="K5" s="9"/>
    </row>
    <row r="6" spans="2:11" ht="15">
      <c r="B6" s="8" t="s">
        <v>3</v>
      </c>
      <c r="C6" s="14"/>
      <c r="E6" s="12" t="s">
        <v>4</v>
      </c>
      <c r="F6" s="12"/>
      <c r="G6" s="12"/>
      <c r="H6" s="15"/>
      <c r="K6" s="9"/>
    </row>
    <row r="7" spans="2:11" ht="15">
      <c r="B7" s="8" t="s">
        <v>5</v>
      </c>
      <c r="C7" s="16"/>
      <c r="E7" s="12"/>
      <c r="F7" s="12"/>
      <c r="G7" s="12"/>
      <c r="H7" s="17"/>
      <c r="K7" s="9"/>
    </row>
    <row r="8" spans="2:11" ht="14.25">
      <c r="B8" s="18"/>
      <c r="C8" s="19"/>
      <c r="D8" s="20"/>
      <c r="E8" s="21"/>
      <c r="F8" s="21"/>
      <c r="G8" s="21"/>
      <c r="H8" s="21"/>
      <c r="I8" s="20"/>
      <c r="J8" s="20"/>
      <c r="K8" s="22"/>
    </row>
    <row r="10" spans="2:11" ht="15">
      <c r="B10" s="65" t="s">
        <v>6</v>
      </c>
      <c r="C10" s="65"/>
      <c r="D10" s="65"/>
      <c r="E10" s="65"/>
      <c r="F10" s="65"/>
      <c r="G10" s="65"/>
      <c r="H10" s="65"/>
      <c r="I10" s="65"/>
      <c r="J10" s="65"/>
      <c r="K10" s="65"/>
    </row>
    <row r="12" spans="2:11" ht="15">
      <c r="B12" s="66" t="s">
        <v>7</v>
      </c>
      <c r="C12" s="66"/>
      <c r="D12" s="67" t="s">
        <v>8</v>
      </c>
      <c r="E12" s="67"/>
      <c r="F12" s="67"/>
      <c r="G12" s="67"/>
      <c r="H12" s="67"/>
      <c r="I12" s="68" t="s">
        <v>9</v>
      </c>
      <c r="J12" s="68"/>
      <c r="K12" s="68"/>
    </row>
    <row r="13" spans="2:11" ht="81" customHeight="1">
      <c r="B13" s="69" t="s">
        <v>159</v>
      </c>
      <c r="C13" s="69"/>
      <c r="D13" s="70">
        <f>K123</f>
        <v>0</v>
      </c>
      <c r="E13" s="70"/>
      <c r="F13" s="70"/>
      <c r="G13" s="70"/>
      <c r="H13" s="70"/>
      <c r="I13" s="71" t="str">
        <f>_xlfn.IFERROR(IF(D13=0,"(INFORMAR AQUI O VALOR POR EXTENSO)",CONVERTERPARAEXTENSO(D13)),"(INFORMAR AQUI O VALOR POR EXTENSO)")</f>
        <v>(INFORMAR AQUI O VALOR POR EXTENSO)</v>
      </c>
      <c r="J13" s="71"/>
      <c r="K13" s="71"/>
    </row>
    <row r="15" spans="2:11" ht="15">
      <c r="B15" s="63" t="s">
        <v>10</v>
      </c>
      <c r="C15" s="63"/>
      <c r="D15" s="39"/>
      <c r="E15" s="72" t="str">
        <f>_xlfn.IFERROR(IF(D15="","(INFORMAR AQUI O PRAZO POR EXTENSO) dias","("&amp;EXTENSO(TRUNC(D15,0))&amp;")"&amp;" dias"),"(INFORMAR AQUI O PRAZO POR EXTENSO) dias")</f>
        <v>(INFORMAR AQUI O PRAZO POR EXTENSO) dias</v>
      </c>
      <c r="F15" s="72"/>
      <c r="G15" s="72"/>
      <c r="H15" s="72"/>
      <c r="I15" s="72"/>
      <c r="J15" s="72"/>
      <c r="K15" s="72"/>
    </row>
    <row r="17" spans="2:11" ht="15">
      <c r="B17" s="77" t="s">
        <v>11</v>
      </c>
      <c r="C17" s="77"/>
      <c r="D17" s="77"/>
      <c r="E17" s="77"/>
      <c r="F17" s="77"/>
      <c r="G17" s="77"/>
      <c r="H17" s="77"/>
      <c r="I17" s="77"/>
      <c r="J17" s="77"/>
      <c r="K17" s="77"/>
    </row>
    <row r="18" spans="2:11" ht="33.75" customHeight="1">
      <c r="B18" s="78" t="s">
        <v>12</v>
      </c>
      <c r="C18" s="78"/>
      <c r="D18" s="78"/>
      <c r="E18" s="78"/>
      <c r="F18" s="78"/>
      <c r="G18" s="78"/>
      <c r="H18" s="78"/>
      <c r="I18" s="78"/>
      <c r="J18" s="78"/>
      <c r="K18" s="78"/>
    </row>
    <row r="19" spans="1:14" ht="15">
      <c r="A19" s="3"/>
      <c r="B19" s="41"/>
      <c r="C19" s="41"/>
      <c r="D19" s="41"/>
      <c r="E19" s="41"/>
      <c r="F19" s="42"/>
      <c r="G19" s="42"/>
      <c r="H19" s="43"/>
      <c r="I19" s="41"/>
      <c r="J19" s="44"/>
      <c r="K19" s="44"/>
      <c r="L19" s="3"/>
      <c r="N19" s="40"/>
    </row>
    <row r="20" spans="2:14" ht="15">
      <c r="B20" s="67" t="s">
        <v>13</v>
      </c>
      <c r="C20" s="67" t="s">
        <v>14</v>
      </c>
      <c r="D20" s="67" t="s">
        <v>15</v>
      </c>
      <c r="E20" s="82" t="s">
        <v>16</v>
      </c>
      <c r="F20" s="76" t="s">
        <v>17</v>
      </c>
      <c r="G20" s="76"/>
      <c r="H20" s="76"/>
      <c r="I20" s="80" t="s">
        <v>55</v>
      </c>
      <c r="J20" s="66" t="s">
        <v>18</v>
      </c>
      <c r="K20" s="66" t="s">
        <v>19</v>
      </c>
      <c r="N20" s="75" t="s">
        <v>20</v>
      </c>
    </row>
    <row r="21" spans="2:14" ht="15.75" customHeight="1">
      <c r="B21" s="79"/>
      <c r="C21" s="79"/>
      <c r="D21" s="79"/>
      <c r="E21" s="83"/>
      <c r="F21" s="49" t="s">
        <v>29</v>
      </c>
      <c r="G21" s="49" t="s">
        <v>30</v>
      </c>
      <c r="H21" s="50" t="s">
        <v>31</v>
      </c>
      <c r="I21" s="81"/>
      <c r="J21" s="74"/>
      <c r="K21" s="74"/>
      <c r="N21" s="75"/>
    </row>
    <row r="22" spans="2:14" ht="15">
      <c r="B22" s="51">
        <v>1</v>
      </c>
      <c r="C22" s="52" t="s">
        <v>61</v>
      </c>
      <c r="D22" s="53"/>
      <c r="E22" s="53"/>
      <c r="F22" s="53"/>
      <c r="G22" s="53"/>
      <c r="H22" s="53"/>
      <c r="I22" s="53"/>
      <c r="J22" s="53"/>
      <c r="K22" s="54"/>
      <c r="N22" s="23"/>
    </row>
    <row r="23" spans="2:14" ht="15">
      <c r="B23" s="51" t="s">
        <v>32</v>
      </c>
      <c r="C23" s="52" t="s">
        <v>62</v>
      </c>
      <c r="D23" s="53"/>
      <c r="E23" s="53"/>
      <c r="F23" s="53"/>
      <c r="G23" s="53"/>
      <c r="H23" s="53">
        <f aca="true" t="shared" si="0" ref="H23:H29">IF(E23&lt;&gt;"",TRUNC(F23,2)+TRUNC(G23,2),"")</f>
      </c>
      <c r="I23" s="53"/>
      <c r="J23" s="53">
        <f aca="true" t="shared" si="1" ref="J23:J29">IF(E23&lt;&gt;"",TRUNC(H23*(1+TRUNC(I23,4)),2),"")</f>
      </c>
      <c r="K23" s="54">
        <f aca="true" t="shared" si="2" ref="K23:K29">IF(E23&lt;&gt;"",TRUNC(TRUNC(J23,2)*TRUNC(E23,2),2),"")</f>
      </c>
      <c r="N23" s="23"/>
    </row>
    <row r="24" spans="2:14" ht="28.5">
      <c r="B24" s="45" t="s">
        <v>63</v>
      </c>
      <c r="C24" s="45" t="s">
        <v>64</v>
      </c>
      <c r="D24" s="46" t="s">
        <v>65</v>
      </c>
      <c r="E24" s="46">
        <v>135</v>
      </c>
      <c r="F24" s="55"/>
      <c r="G24" s="55"/>
      <c r="H24" s="46">
        <f t="shared" si="0"/>
        <v>0</v>
      </c>
      <c r="I24" s="58"/>
      <c r="J24" s="46">
        <f t="shared" si="1"/>
        <v>0</v>
      </c>
      <c r="K24" s="46">
        <f t="shared" si="2"/>
        <v>0</v>
      </c>
      <c r="N24" s="59">
        <v>144.86</v>
      </c>
    </row>
    <row r="25" spans="2:14" ht="18.75">
      <c r="B25" s="45" t="s">
        <v>66</v>
      </c>
      <c r="C25" s="45" t="s">
        <v>44</v>
      </c>
      <c r="D25" s="46" t="s">
        <v>33</v>
      </c>
      <c r="E25" s="46">
        <v>6220</v>
      </c>
      <c r="F25" s="55"/>
      <c r="G25" s="55"/>
      <c r="H25" s="46">
        <f t="shared" si="0"/>
        <v>0</v>
      </c>
      <c r="I25" s="58"/>
      <c r="J25" s="46">
        <f t="shared" si="1"/>
        <v>0</v>
      </c>
      <c r="K25" s="46">
        <f t="shared" si="2"/>
        <v>0</v>
      </c>
      <c r="N25" s="59">
        <v>2.09</v>
      </c>
    </row>
    <row r="26" spans="2:14" ht="28.5">
      <c r="B26" s="45" t="s">
        <v>67</v>
      </c>
      <c r="C26" s="45" t="s">
        <v>68</v>
      </c>
      <c r="D26" s="46" t="s">
        <v>45</v>
      </c>
      <c r="E26" s="46">
        <v>373.2</v>
      </c>
      <c r="F26" s="55"/>
      <c r="G26" s="55"/>
      <c r="H26" s="46">
        <f t="shared" si="0"/>
        <v>0</v>
      </c>
      <c r="I26" s="58"/>
      <c r="J26" s="46">
        <f t="shared" si="1"/>
        <v>0</v>
      </c>
      <c r="K26" s="46">
        <f t="shared" si="2"/>
        <v>0</v>
      </c>
      <c r="N26" s="59">
        <v>435.27</v>
      </c>
    </row>
    <row r="27" spans="2:14" ht="28.5">
      <c r="B27" s="45" t="s">
        <v>69</v>
      </c>
      <c r="C27" s="45" t="s">
        <v>70</v>
      </c>
      <c r="D27" s="46" t="s">
        <v>45</v>
      </c>
      <c r="E27" s="46">
        <v>298.56</v>
      </c>
      <c r="F27" s="55"/>
      <c r="G27" s="55"/>
      <c r="H27" s="46">
        <f t="shared" si="0"/>
        <v>0</v>
      </c>
      <c r="I27" s="58"/>
      <c r="J27" s="46">
        <f t="shared" si="1"/>
        <v>0</v>
      </c>
      <c r="K27" s="46">
        <f t="shared" si="2"/>
        <v>0</v>
      </c>
      <c r="N27" s="59">
        <v>470.16</v>
      </c>
    </row>
    <row r="28" spans="2:14" ht="18.75">
      <c r="B28" s="51" t="s">
        <v>71</v>
      </c>
      <c r="C28" s="52" t="s">
        <v>72</v>
      </c>
      <c r="D28" s="53"/>
      <c r="E28" s="53"/>
      <c r="F28" s="53"/>
      <c r="G28" s="53"/>
      <c r="H28" s="53">
        <f t="shared" si="0"/>
      </c>
      <c r="I28" s="53"/>
      <c r="J28" s="53">
        <f t="shared" si="1"/>
      </c>
      <c r="K28" s="54">
        <f t="shared" si="2"/>
      </c>
      <c r="N28" s="61"/>
    </row>
    <row r="29" spans="2:14" ht="18.75">
      <c r="B29" s="45" t="s">
        <v>73</v>
      </c>
      <c r="C29" s="45" t="s">
        <v>74</v>
      </c>
      <c r="D29" s="46" t="s">
        <v>49</v>
      </c>
      <c r="E29" s="46">
        <v>7</v>
      </c>
      <c r="F29" s="55"/>
      <c r="G29" s="55"/>
      <c r="H29" s="46">
        <f t="shared" si="0"/>
        <v>0</v>
      </c>
      <c r="I29" s="58"/>
      <c r="J29" s="46">
        <f t="shared" si="1"/>
        <v>0</v>
      </c>
      <c r="K29" s="46">
        <f t="shared" si="2"/>
        <v>0</v>
      </c>
      <c r="N29" s="59">
        <v>30.77</v>
      </c>
    </row>
    <row r="30" spans="2:14" ht="18.75">
      <c r="B30" s="45" t="s">
        <v>75</v>
      </c>
      <c r="C30" s="45" t="s">
        <v>47</v>
      </c>
      <c r="D30" s="46" t="s">
        <v>46</v>
      </c>
      <c r="E30" s="46">
        <v>1</v>
      </c>
      <c r="F30" s="55"/>
      <c r="G30" s="55"/>
      <c r="H30" s="46">
        <f aca="true" t="shared" si="3" ref="H30:H45">IF(E30&lt;&gt;"",TRUNC(F30,2)+TRUNC(G30,2),"")</f>
        <v>0</v>
      </c>
      <c r="I30" s="58"/>
      <c r="J30" s="46">
        <f aca="true" t="shared" si="4" ref="J30:J45">IF(E30&lt;&gt;"",TRUNC(H30*(1+TRUNC(I30,4)),2),"")</f>
        <v>0</v>
      </c>
      <c r="K30" s="46">
        <f aca="true" t="shared" si="5" ref="K30:K45">IF(E30&lt;&gt;"",TRUNC(TRUNC(J30,2)*TRUNC(E30,2),2),"")</f>
        <v>0</v>
      </c>
      <c r="N30" s="59">
        <v>170.31</v>
      </c>
    </row>
    <row r="31" spans="2:14" ht="28.5">
      <c r="B31" s="45" t="s">
        <v>76</v>
      </c>
      <c r="C31" s="45" t="s">
        <v>77</v>
      </c>
      <c r="D31" s="46" t="s">
        <v>46</v>
      </c>
      <c r="E31" s="46">
        <v>7</v>
      </c>
      <c r="F31" s="55"/>
      <c r="G31" s="55"/>
      <c r="H31" s="46">
        <f t="shared" si="3"/>
        <v>0</v>
      </c>
      <c r="I31" s="58"/>
      <c r="J31" s="46">
        <f t="shared" si="4"/>
        <v>0</v>
      </c>
      <c r="K31" s="46">
        <f t="shared" si="5"/>
        <v>0</v>
      </c>
      <c r="N31" s="59">
        <v>627.02</v>
      </c>
    </row>
    <row r="32" spans="2:14" ht="18.75">
      <c r="B32" s="51">
        <v>2</v>
      </c>
      <c r="C32" s="52" t="s">
        <v>78</v>
      </c>
      <c r="D32" s="53"/>
      <c r="E32" s="53"/>
      <c r="F32" s="53"/>
      <c r="G32" s="53"/>
      <c r="H32" s="53">
        <f t="shared" si="3"/>
      </c>
      <c r="I32" s="53"/>
      <c r="J32" s="53">
        <f t="shared" si="4"/>
      </c>
      <c r="K32" s="54">
        <f t="shared" si="5"/>
      </c>
      <c r="N32" s="61"/>
    </row>
    <row r="33" spans="2:14" ht="18.75">
      <c r="B33" s="51" t="s">
        <v>35</v>
      </c>
      <c r="C33" s="52" t="s">
        <v>62</v>
      </c>
      <c r="D33" s="53"/>
      <c r="E33" s="53"/>
      <c r="F33" s="53"/>
      <c r="G33" s="53"/>
      <c r="H33" s="53">
        <f t="shared" si="3"/>
      </c>
      <c r="I33" s="53"/>
      <c r="J33" s="53">
        <f t="shared" si="4"/>
      </c>
      <c r="K33" s="54">
        <f t="shared" si="5"/>
      </c>
      <c r="N33" s="61"/>
    </row>
    <row r="34" spans="2:14" ht="18.75">
      <c r="B34" s="45" t="s">
        <v>79</v>
      </c>
      <c r="C34" s="45" t="s">
        <v>44</v>
      </c>
      <c r="D34" s="46" t="s">
        <v>33</v>
      </c>
      <c r="E34" s="46">
        <v>5122.8</v>
      </c>
      <c r="F34" s="55"/>
      <c r="G34" s="55"/>
      <c r="H34" s="46">
        <f t="shared" si="3"/>
        <v>0</v>
      </c>
      <c r="I34" s="58"/>
      <c r="J34" s="46">
        <f t="shared" si="4"/>
        <v>0</v>
      </c>
      <c r="K34" s="46">
        <f t="shared" si="5"/>
        <v>0</v>
      </c>
      <c r="N34" s="59">
        <v>2.09</v>
      </c>
    </row>
    <row r="35" spans="2:14" ht="28.5">
      <c r="B35" s="45" t="s">
        <v>80</v>
      </c>
      <c r="C35" s="45" t="s">
        <v>70</v>
      </c>
      <c r="D35" s="46" t="s">
        <v>45</v>
      </c>
      <c r="E35" s="46">
        <v>614.73</v>
      </c>
      <c r="F35" s="55"/>
      <c r="G35" s="55"/>
      <c r="H35" s="46">
        <f t="shared" si="3"/>
        <v>0</v>
      </c>
      <c r="I35" s="58"/>
      <c r="J35" s="46">
        <f t="shared" si="4"/>
        <v>0</v>
      </c>
      <c r="K35" s="46">
        <f t="shared" si="5"/>
        <v>0</v>
      </c>
      <c r="N35" s="59">
        <v>470.16</v>
      </c>
    </row>
    <row r="36" spans="2:14" ht="18.75">
      <c r="B36" s="51" t="s">
        <v>81</v>
      </c>
      <c r="C36" s="52" t="s">
        <v>72</v>
      </c>
      <c r="D36" s="53"/>
      <c r="E36" s="53"/>
      <c r="F36" s="53"/>
      <c r="G36" s="53"/>
      <c r="H36" s="53">
        <f t="shared" si="3"/>
      </c>
      <c r="I36" s="53"/>
      <c r="J36" s="53">
        <f t="shared" si="4"/>
      </c>
      <c r="K36" s="54">
        <f t="shared" si="5"/>
      </c>
      <c r="N36" s="61"/>
    </row>
    <row r="37" spans="2:14" ht="18.75">
      <c r="B37" s="45" t="s">
        <v>82</v>
      </c>
      <c r="C37" s="45" t="s">
        <v>74</v>
      </c>
      <c r="D37" s="46" t="s">
        <v>49</v>
      </c>
      <c r="E37" s="46">
        <v>35</v>
      </c>
      <c r="F37" s="55"/>
      <c r="G37" s="55"/>
      <c r="H37" s="46">
        <f t="shared" si="3"/>
        <v>0</v>
      </c>
      <c r="I37" s="58"/>
      <c r="J37" s="46">
        <f t="shared" si="4"/>
        <v>0</v>
      </c>
      <c r="K37" s="46">
        <f t="shared" si="5"/>
        <v>0</v>
      </c>
      <c r="N37" s="59">
        <v>30.77</v>
      </c>
    </row>
    <row r="38" spans="2:14" ht="18.75">
      <c r="B38" s="45" t="s">
        <v>83</v>
      </c>
      <c r="C38" s="45" t="s">
        <v>47</v>
      </c>
      <c r="D38" s="46" t="s">
        <v>46</v>
      </c>
      <c r="E38" s="46">
        <v>17</v>
      </c>
      <c r="F38" s="55"/>
      <c r="G38" s="55"/>
      <c r="H38" s="46">
        <f t="shared" si="3"/>
        <v>0</v>
      </c>
      <c r="I38" s="58"/>
      <c r="J38" s="46">
        <f t="shared" si="4"/>
        <v>0</v>
      </c>
      <c r="K38" s="46">
        <f t="shared" si="5"/>
        <v>0</v>
      </c>
      <c r="N38" s="59">
        <v>170.31</v>
      </c>
    </row>
    <row r="39" spans="2:14" ht="28.5">
      <c r="B39" s="45" t="s">
        <v>84</v>
      </c>
      <c r="C39" s="45" t="s">
        <v>77</v>
      </c>
      <c r="D39" s="46" t="s">
        <v>46</v>
      </c>
      <c r="E39" s="46">
        <v>10</v>
      </c>
      <c r="F39" s="55"/>
      <c r="G39" s="55"/>
      <c r="H39" s="46">
        <f t="shared" si="3"/>
        <v>0</v>
      </c>
      <c r="I39" s="58"/>
      <c r="J39" s="46">
        <f t="shared" si="4"/>
        <v>0</v>
      </c>
      <c r="K39" s="46">
        <f t="shared" si="5"/>
        <v>0</v>
      </c>
      <c r="N39" s="59">
        <v>627.02</v>
      </c>
    </row>
    <row r="40" spans="2:14" ht="18.75">
      <c r="B40" s="51">
        <v>3</v>
      </c>
      <c r="C40" s="52" t="s">
        <v>85</v>
      </c>
      <c r="D40" s="53"/>
      <c r="E40" s="53"/>
      <c r="F40" s="53"/>
      <c r="G40" s="53"/>
      <c r="H40" s="53">
        <f t="shared" si="3"/>
      </c>
      <c r="I40" s="53"/>
      <c r="J40" s="53">
        <f t="shared" si="4"/>
      </c>
      <c r="K40" s="54">
        <f t="shared" si="5"/>
      </c>
      <c r="N40" s="61"/>
    </row>
    <row r="41" spans="2:14" ht="18.75">
      <c r="B41" s="51" t="s">
        <v>36</v>
      </c>
      <c r="C41" s="52" t="s">
        <v>62</v>
      </c>
      <c r="D41" s="53"/>
      <c r="E41" s="53"/>
      <c r="F41" s="53"/>
      <c r="G41" s="53"/>
      <c r="H41" s="53">
        <f t="shared" si="3"/>
      </c>
      <c r="I41" s="53"/>
      <c r="J41" s="53">
        <f t="shared" si="4"/>
      </c>
      <c r="K41" s="54">
        <f t="shared" si="5"/>
      </c>
      <c r="N41" s="61"/>
    </row>
    <row r="42" spans="2:14" ht="18.75">
      <c r="B42" s="45" t="s">
        <v>86</v>
      </c>
      <c r="C42" s="45" t="s">
        <v>44</v>
      </c>
      <c r="D42" s="46" t="s">
        <v>33</v>
      </c>
      <c r="E42" s="46">
        <v>1703.2</v>
      </c>
      <c r="F42" s="55"/>
      <c r="G42" s="55"/>
      <c r="H42" s="46">
        <f t="shared" si="3"/>
        <v>0</v>
      </c>
      <c r="I42" s="58"/>
      <c r="J42" s="46">
        <f t="shared" si="4"/>
        <v>0</v>
      </c>
      <c r="K42" s="46">
        <f t="shared" si="5"/>
        <v>0</v>
      </c>
      <c r="N42" s="59">
        <v>2.09</v>
      </c>
    </row>
    <row r="43" spans="2:14" ht="28.5">
      <c r="B43" s="45" t="s">
        <v>87</v>
      </c>
      <c r="C43" s="45" t="s">
        <v>70</v>
      </c>
      <c r="D43" s="46" t="s">
        <v>45</v>
      </c>
      <c r="E43" s="46">
        <v>204.38</v>
      </c>
      <c r="F43" s="55"/>
      <c r="G43" s="55"/>
      <c r="H43" s="46">
        <f t="shared" si="3"/>
        <v>0</v>
      </c>
      <c r="I43" s="58"/>
      <c r="J43" s="46">
        <f t="shared" si="4"/>
        <v>0</v>
      </c>
      <c r="K43" s="46">
        <f t="shared" si="5"/>
        <v>0</v>
      </c>
      <c r="N43" s="59">
        <v>470.16</v>
      </c>
    </row>
    <row r="44" spans="2:14" ht="18.75">
      <c r="B44" s="51" t="s">
        <v>37</v>
      </c>
      <c r="C44" s="52" t="s">
        <v>72</v>
      </c>
      <c r="D44" s="53"/>
      <c r="E44" s="53"/>
      <c r="F44" s="53"/>
      <c r="G44" s="53"/>
      <c r="H44" s="53">
        <f t="shared" si="3"/>
      </c>
      <c r="I44" s="53"/>
      <c r="J44" s="53">
        <f t="shared" si="4"/>
      </c>
      <c r="K44" s="54">
        <f t="shared" si="5"/>
      </c>
      <c r="N44" s="61"/>
    </row>
    <row r="45" spans="2:14" ht="18.75">
      <c r="B45" s="45" t="s">
        <v>88</v>
      </c>
      <c r="C45" s="45" t="s">
        <v>74</v>
      </c>
      <c r="D45" s="46" t="s">
        <v>49</v>
      </c>
      <c r="E45" s="46">
        <v>13</v>
      </c>
      <c r="F45" s="55"/>
      <c r="G45" s="55"/>
      <c r="H45" s="46">
        <f t="shared" si="3"/>
        <v>0</v>
      </c>
      <c r="I45" s="58"/>
      <c r="J45" s="46">
        <f t="shared" si="4"/>
        <v>0</v>
      </c>
      <c r="K45" s="46">
        <f t="shared" si="5"/>
        <v>0</v>
      </c>
      <c r="N45" s="59">
        <v>30.77</v>
      </c>
    </row>
    <row r="46" spans="2:14" ht="18.75">
      <c r="B46" s="45" t="s">
        <v>89</v>
      </c>
      <c r="C46" s="45" t="s">
        <v>47</v>
      </c>
      <c r="D46" s="46" t="s">
        <v>46</v>
      </c>
      <c r="E46" s="46">
        <v>7</v>
      </c>
      <c r="F46" s="55"/>
      <c r="G46" s="55"/>
      <c r="H46" s="46">
        <f>IF(E46&lt;&gt;"",TRUNC(F46,2)+TRUNC(G46,2),"")</f>
        <v>0</v>
      </c>
      <c r="I46" s="58"/>
      <c r="J46" s="46">
        <f>IF(E46&lt;&gt;"",TRUNC(H46*(1+TRUNC(I46,4)),2),"")</f>
        <v>0</v>
      </c>
      <c r="K46" s="46">
        <f>IF(E46&lt;&gt;"",TRUNC(TRUNC(J46,2)*TRUNC(E46,2),2),"")</f>
        <v>0</v>
      </c>
      <c r="N46" s="59">
        <v>170.31</v>
      </c>
    </row>
    <row r="47" spans="2:14" ht="18.75">
      <c r="B47" s="51">
        <v>4</v>
      </c>
      <c r="C47" s="52" t="s">
        <v>90</v>
      </c>
      <c r="D47" s="53"/>
      <c r="E47" s="53"/>
      <c r="F47" s="53"/>
      <c r="G47" s="53"/>
      <c r="H47" s="53">
        <f aca="true" t="shared" si="6" ref="H47:H122">IF(E47&lt;&gt;"",TRUNC(F47,2)+TRUNC(G47,2),"")</f>
      </c>
      <c r="I47" s="53"/>
      <c r="J47" s="53">
        <f aca="true" t="shared" si="7" ref="J47:J60">IF(E47&lt;&gt;"",TRUNC(H47*(1+TRUNC(I47,4)),2),"")</f>
      </c>
      <c r="K47" s="54">
        <f aca="true" t="shared" si="8" ref="K47:K60">IF(E47&lt;&gt;"",TRUNC(TRUNC(J47,2)*TRUNC(E47,2),2),"")</f>
      </c>
      <c r="N47" s="61"/>
    </row>
    <row r="48" spans="2:14" ht="18.75">
      <c r="B48" s="51" t="s">
        <v>38</v>
      </c>
      <c r="C48" s="52" t="s">
        <v>62</v>
      </c>
      <c r="D48" s="53"/>
      <c r="E48" s="53"/>
      <c r="F48" s="53"/>
      <c r="G48" s="53"/>
      <c r="H48" s="53">
        <f t="shared" si="6"/>
      </c>
      <c r="I48" s="53"/>
      <c r="J48" s="53">
        <f t="shared" si="7"/>
      </c>
      <c r="K48" s="54">
        <f t="shared" si="8"/>
      </c>
      <c r="N48" s="61"/>
    </row>
    <row r="49" spans="2:14" ht="28.5">
      <c r="B49" s="45" t="s">
        <v>91</v>
      </c>
      <c r="C49" s="45" t="s">
        <v>64</v>
      </c>
      <c r="D49" s="46" t="s">
        <v>65</v>
      </c>
      <c r="E49" s="46">
        <v>209.92</v>
      </c>
      <c r="F49" s="55"/>
      <c r="G49" s="55"/>
      <c r="H49" s="46">
        <f t="shared" si="6"/>
        <v>0</v>
      </c>
      <c r="I49" s="58"/>
      <c r="J49" s="46">
        <f t="shared" si="7"/>
        <v>0</v>
      </c>
      <c r="K49" s="46">
        <f t="shared" si="8"/>
        <v>0</v>
      </c>
      <c r="N49" s="59">
        <v>144.86</v>
      </c>
    </row>
    <row r="50" spans="2:14" ht="28.5">
      <c r="B50" s="45" t="s">
        <v>92</v>
      </c>
      <c r="C50" s="45" t="s">
        <v>43</v>
      </c>
      <c r="D50" s="46" t="s">
        <v>33</v>
      </c>
      <c r="E50" s="46">
        <v>5248</v>
      </c>
      <c r="F50" s="55"/>
      <c r="G50" s="55"/>
      <c r="H50" s="46">
        <f t="shared" si="6"/>
        <v>0</v>
      </c>
      <c r="I50" s="58"/>
      <c r="J50" s="46">
        <f t="shared" si="7"/>
        <v>0</v>
      </c>
      <c r="K50" s="46">
        <f t="shared" si="8"/>
        <v>0</v>
      </c>
      <c r="N50" s="59">
        <v>8.49</v>
      </c>
    </row>
    <row r="51" spans="2:14" ht="18.75">
      <c r="B51" s="45" t="s">
        <v>93</v>
      </c>
      <c r="C51" s="45" t="s">
        <v>44</v>
      </c>
      <c r="D51" s="46" t="s">
        <v>33</v>
      </c>
      <c r="E51" s="46">
        <v>7108</v>
      </c>
      <c r="F51" s="55"/>
      <c r="G51" s="55"/>
      <c r="H51" s="46">
        <f t="shared" si="6"/>
        <v>0</v>
      </c>
      <c r="I51" s="58"/>
      <c r="J51" s="46">
        <f t="shared" si="7"/>
        <v>0</v>
      </c>
      <c r="K51" s="46">
        <f t="shared" si="8"/>
        <v>0</v>
      </c>
      <c r="N51" s="59">
        <v>2.09</v>
      </c>
    </row>
    <row r="52" spans="2:14" ht="28.5">
      <c r="B52" s="45" t="s">
        <v>94</v>
      </c>
      <c r="C52" s="45" t="s">
        <v>68</v>
      </c>
      <c r="D52" s="46" t="s">
        <v>45</v>
      </c>
      <c r="E52" s="46">
        <v>111.6</v>
      </c>
      <c r="F52" s="55"/>
      <c r="G52" s="55"/>
      <c r="H52" s="46">
        <f t="shared" si="6"/>
        <v>0</v>
      </c>
      <c r="I52" s="58"/>
      <c r="J52" s="46">
        <f t="shared" si="7"/>
        <v>0</v>
      </c>
      <c r="K52" s="46">
        <f t="shared" si="8"/>
        <v>0</v>
      </c>
      <c r="N52" s="59">
        <v>435.27</v>
      </c>
    </row>
    <row r="53" spans="2:14" ht="28.5">
      <c r="B53" s="45" t="s">
        <v>95</v>
      </c>
      <c r="C53" s="45" t="s">
        <v>70</v>
      </c>
      <c r="D53" s="46" t="s">
        <v>45</v>
      </c>
      <c r="E53" s="46">
        <v>719.04</v>
      </c>
      <c r="F53" s="55"/>
      <c r="G53" s="55"/>
      <c r="H53" s="46">
        <f t="shared" si="6"/>
        <v>0</v>
      </c>
      <c r="I53" s="58"/>
      <c r="J53" s="46">
        <f t="shared" si="7"/>
        <v>0</v>
      </c>
      <c r="K53" s="46">
        <f t="shared" si="8"/>
        <v>0</v>
      </c>
      <c r="N53" s="59">
        <v>470.16</v>
      </c>
    </row>
    <row r="54" spans="2:14" ht="18.75">
      <c r="B54" s="51" t="s">
        <v>39</v>
      </c>
      <c r="C54" s="52" t="s">
        <v>72</v>
      </c>
      <c r="D54" s="53"/>
      <c r="E54" s="53"/>
      <c r="F54" s="53"/>
      <c r="G54" s="53"/>
      <c r="H54" s="53">
        <f t="shared" si="6"/>
      </c>
      <c r="I54" s="53"/>
      <c r="J54" s="53">
        <f t="shared" si="7"/>
      </c>
      <c r="K54" s="54">
        <f t="shared" si="8"/>
      </c>
      <c r="N54" s="61"/>
    </row>
    <row r="55" spans="2:14" ht="18.75">
      <c r="B55" s="45" t="s">
        <v>96</v>
      </c>
      <c r="C55" s="45" t="s">
        <v>74</v>
      </c>
      <c r="D55" s="46" t="s">
        <v>49</v>
      </c>
      <c r="E55" s="46">
        <v>20</v>
      </c>
      <c r="F55" s="55"/>
      <c r="G55" s="55"/>
      <c r="H55" s="46">
        <f t="shared" si="6"/>
        <v>0</v>
      </c>
      <c r="I55" s="58"/>
      <c r="J55" s="46">
        <f t="shared" si="7"/>
        <v>0</v>
      </c>
      <c r="K55" s="46">
        <f t="shared" si="8"/>
        <v>0</v>
      </c>
      <c r="N55" s="59">
        <v>30.77</v>
      </c>
    </row>
    <row r="56" spans="2:14" ht="18.75">
      <c r="B56" s="45" t="s">
        <v>97</v>
      </c>
      <c r="C56" s="45" t="s">
        <v>47</v>
      </c>
      <c r="D56" s="46" t="s">
        <v>46</v>
      </c>
      <c r="E56" s="46">
        <v>4</v>
      </c>
      <c r="F56" s="55"/>
      <c r="G56" s="55"/>
      <c r="H56" s="46">
        <f t="shared" si="6"/>
        <v>0</v>
      </c>
      <c r="I56" s="58"/>
      <c r="J56" s="46">
        <f t="shared" si="7"/>
        <v>0</v>
      </c>
      <c r="K56" s="46">
        <f t="shared" si="8"/>
        <v>0</v>
      </c>
      <c r="N56" s="59">
        <v>170.31</v>
      </c>
    </row>
    <row r="57" spans="2:14" ht="28.5">
      <c r="B57" s="45" t="s">
        <v>98</v>
      </c>
      <c r="C57" s="45" t="s">
        <v>77</v>
      </c>
      <c r="D57" s="46" t="s">
        <v>46</v>
      </c>
      <c r="E57" s="46">
        <v>6</v>
      </c>
      <c r="F57" s="55"/>
      <c r="G57" s="55"/>
      <c r="H57" s="46">
        <f t="shared" si="6"/>
        <v>0</v>
      </c>
      <c r="I57" s="58"/>
      <c r="J57" s="46">
        <f t="shared" si="7"/>
        <v>0</v>
      </c>
      <c r="K57" s="46">
        <f t="shared" si="8"/>
        <v>0</v>
      </c>
      <c r="N57" s="59">
        <v>627.02</v>
      </c>
    </row>
    <row r="58" spans="2:14" ht="18.75">
      <c r="B58" s="51">
        <v>5</v>
      </c>
      <c r="C58" s="52" t="s">
        <v>99</v>
      </c>
      <c r="D58" s="53"/>
      <c r="E58" s="53"/>
      <c r="F58" s="53"/>
      <c r="G58" s="53"/>
      <c r="H58" s="53">
        <f t="shared" si="6"/>
      </c>
      <c r="I58" s="53"/>
      <c r="J58" s="53">
        <f t="shared" si="7"/>
      </c>
      <c r="K58" s="54">
        <f t="shared" si="8"/>
      </c>
      <c r="N58" s="61"/>
    </row>
    <row r="59" spans="2:14" ht="18.75">
      <c r="B59" s="51" t="s">
        <v>40</v>
      </c>
      <c r="C59" s="52" t="s">
        <v>62</v>
      </c>
      <c r="D59" s="53"/>
      <c r="E59" s="53"/>
      <c r="F59" s="53"/>
      <c r="G59" s="53"/>
      <c r="H59" s="53">
        <f t="shared" si="6"/>
      </c>
      <c r="I59" s="53"/>
      <c r="J59" s="53">
        <f t="shared" si="7"/>
      </c>
      <c r="K59" s="54">
        <f t="shared" si="8"/>
      </c>
      <c r="N59" s="61"/>
    </row>
    <row r="60" spans="2:14" ht="18.75">
      <c r="B60" s="45" t="s">
        <v>100</v>
      </c>
      <c r="C60" s="45" t="s">
        <v>44</v>
      </c>
      <c r="D60" s="46" t="s">
        <v>33</v>
      </c>
      <c r="E60" s="46">
        <v>613.6</v>
      </c>
      <c r="F60" s="55"/>
      <c r="G60" s="55"/>
      <c r="H60" s="46">
        <f t="shared" si="6"/>
        <v>0</v>
      </c>
      <c r="I60" s="58"/>
      <c r="J60" s="46">
        <f t="shared" si="7"/>
        <v>0</v>
      </c>
      <c r="K60" s="46">
        <f t="shared" si="8"/>
        <v>0</v>
      </c>
      <c r="N60" s="59">
        <v>2.09</v>
      </c>
    </row>
    <row r="61" spans="2:14" ht="28.5">
      <c r="B61" s="45" t="s">
        <v>101</v>
      </c>
      <c r="C61" s="45" t="s">
        <v>70</v>
      </c>
      <c r="D61" s="46" t="s">
        <v>45</v>
      </c>
      <c r="E61" s="46">
        <v>58.9</v>
      </c>
      <c r="F61" s="55"/>
      <c r="G61" s="55"/>
      <c r="H61" s="46">
        <f t="shared" si="6"/>
        <v>0</v>
      </c>
      <c r="I61" s="58"/>
      <c r="J61" s="46">
        <f aca="true" t="shared" si="9" ref="J61:J122">IF(E61&lt;&gt;"",TRUNC(H61*(1+TRUNC(I61,4)),2),"")</f>
        <v>0</v>
      </c>
      <c r="K61" s="46">
        <f aca="true" t="shared" si="10" ref="K61:K122">IF(E61&lt;&gt;"",TRUNC(TRUNC(J61,2)*TRUNC(E61,2),2),"")</f>
        <v>0</v>
      </c>
      <c r="N61" s="59">
        <v>470.16</v>
      </c>
    </row>
    <row r="62" spans="2:14" ht="18.75">
      <c r="B62" s="51" t="s">
        <v>41</v>
      </c>
      <c r="C62" s="52" t="s">
        <v>72</v>
      </c>
      <c r="D62" s="53"/>
      <c r="E62" s="53"/>
      <c r="F62" s="53"/>
      <c r="G62" s="53"/>
      <c r="H62" s="53">
        <f t="shared" si="6"/>
      </c>
      <c r="I62" s="53"/>
      <c r="J62" s="53">
        <f t="shared" si="9"/>
      </c>
      <c r="K62" s="54">
        <f t="shared" si="10"/>
      </c>
      <c r="N62" s="61"/>
    </row>
    <row r="63" spans="2:14" ht="18.75">
      <c r="B63" s="45" t="s">
        <v>102</v>
      </c>
      <c r="C63" s="45" t="s">
        <v>74</v>
      </c>
      <c r="D63" s="46" t="s">
        <v>49</v>
      </c>
      <c r="E63" s="46">
        <v>5</v>
      </c>
      <c r="F63" s="55"/>
      <c r="G63" s="55"/>
      <c r="H63" s="46">
        <f t="shared" si="6"/>
        <v>0</v>
      </c>
      <c r="I63" s="58"/>
      <c r="J63" s="46">
        <f t="shared" si="9"/>
        <v>0</v>
      </c>
      <c r="K63" s="46">
        <f t="shared" si="10"/>
        <v>0</v>
      </c>
      <c r="N63" s="59">
        <v>30.77</v>
      </c>
    </row>
    <row r="64" spans="2:14" ht="18.75">
      <c r="B64" s="45" t="s">
        <v>103</v>
      </c>
      <c r="C64" s="45" t="s">
        <v>47</v>
      </c>
      <c r="D64" s="46" t="s">
        <v>46</v>
      </c>
      <c r="E64" s="46">
        <v>1</v>
      </c>
      <c r="F64" s="55"/>
      <c r="G64" s="55"/>
      <c r="H64" s="46">
        <f t="shared" si="6"/>
        <v>0</v>
      </c>
      <c r="I64" s="58"/>
      <c r="J64" s="46">
        <f t="shared" si="9"/>
        <v>0</v>
      </c>
      <c r="K64" s="46">
        <f t="shared" si="10"/>
        <v>0</v>
      </c>
      <c r="N64" s="59">
        <v>170.31</v>
      </c>
    </row>
    <row r="65" spans="2:14" ht="28.5">
      <c r="B65" s="45" t="s">
        <v>104</v>
      </c>
      <c r="C65" s="45" t="s">
        <v>77</v>
      </c>
      <c r="D65" s="46" t="s">
        <v>46</v>
      </c>
      <c r="E65" s="46">
        <v>4</v>
      </c>
      <c r="F65" s="55"/>
      <c r="G65" s="55"/>
      <c r="H65" s="46">
        <f t="shared" si="6"/>
        <v>0</v>
      </c>
      <c r="I65" s="58"/>
      <c r="J65" s="46">
        <f t="shared" si="9"/>
        <v>0</v>
      </c>
      <c r="K65" s="46">
        <f t="shared" si="10"/>
        <v>0</v>
      </c>
      <c r="N65" s="59">
        <v>627.02</v>
      </c>
    </row>
    <row r="66" spans="2:14" ht="18.75">
      <c r="B66" s="51">
        <v>6</v>
      </c>
      <c r="C66" s="52" t="s">
        <v>105</v>
      </c>
      <c r="D66" s="53"/>
      <c r="E66" s="53"/>
      <c r="F66" s="53"/>
      <c r="G66" s="53"/>
      <c r="H66" s="53">
        <f t="shared" si="6"/>
      </c>
      <c r="I66" s="53"/>
      <c r="J66" s="53">
        <f t="shared" si="9"/>
      </c>
      <c r="K66" s="54">
        <f t="shared" si="10"/>
      </c>
      <c r="N66" s="61"/>
    </row>
    <row r="67" spans="2:14" ht="18.75">
      <c r="B67" s="51" t="s">
        <v>48</v>
      </c>
      <c r="C67" s="52" t="s">
        <v>62</v>
      </c>
      <c r="D67" s="53"/>
      <c r="E67" s="53"/>
      <c r="F67" s="53"/>
      <c r="G67" s="53"/>
      <c r="H67" s="53">
        <f t="shared" si="6"/>
      </c>
      <c r="I67" s="53"/>
      <c r="J67" s="53">
        <f t="shared" si="9"/>
      </c>
      <c r="K67" s="54">
        <f t="shared" si="10"/>
      </c>
      <c r="N67" s="61"/>
    </row>
    <row r="68" spans="2:14" ht="18.75">
      <c r="B68" s="45" t="s">
        <v>106</v>
      </c>
      <c r="C68" s="45" t="s">
        <v>44</v>
      </c>
      <c r="D68" s="46" t="s">
        <v>33</v>
      </c>
      <c r="E68" s="46">
        <v>5540</v>
      </c>
      <c r="F68" s="55"/>
      <c r="G68" s="55"/>
      <c r="H68" s="46">
        <f t="shared" si="6"/>
        <v>0</v>
      </c>
      <c r="I68" s="58"/>
      <c r="J68" s="46">
        <f t="shared" si="9"/>
        <v>0</v>
      </c>
      <c r="K68" s="46">
        <f t="shared" si="10"/>
        <v>0</v>
      </c>
      <c r="N68" s="59">
        <v>2.09</v>
      </c>
    </row>
    <row r="69" spans="2:14" ht="28.5">
      <c r="B69" s="45" t="s">
        <v>107</v>
      </c>
      <c r="C69" s="45" t="s">
        <v>70</v>
      </c>
      <c r="D69" s="46" t="s">
        <v>45</v>
      </c>
      <c r="E69" s="46">
        <v>531.84</v>
      </c>
      <c r="F69" s="55"/>
      <c r="G69" s="55"/>
      <c r="H69" s="46">
        <f t="shared" si="6"/>
        <v>0</v>
      </c>
      <c r="I69" s="58"/>
      <c r="J69" s="46">
        <f t="shared" si="9"/>
        <v>0</v>
      </c>
      <c r="K69" s="46">
        <f t="shared" si="10"/>
        <v>0</v>
      </c>
      <c r="N69" s="59">
        <v>470.16</v>
      </c>
    </row>
    <row r="70" spans="2:14" ht="18.75">
      <c r="B70" s="51" t="s">
        <v>50</v>
      </c>
      <c r="C70" s="52" t="s">
        <v>72</v>
      </c>
      <c r="D70" s="53"/>
      <c r="E70" s="53"/>
      <c r="F70" s="53"/>
      <c r="G70" s="53"/>
      <c r="H70" s="53">
        <f t="shared" si="6"/>
      </c>
      <c r="I70" s="53"/>
      <c r="J70" s="53">
        <f t="shared" si="9"/>
      </c>
      <c r="K70" s="54">
        <f t="shared" si="10"/>
      </c>
      <c r="N70" s="61"/>
    </row>
    <row r="71" spans="2:14" ht="18.75">
      <c r="B71" s="45" t="s">
        <v>108</v>
      </c>
      <c r="C71" s="45" t="s">
        <v>74</v>
      </c>
      <c r="D71" s="46" t="s">
        <v>49</v>
      </c>
      <c r="E71" s="46">
        <v>36</v>
      </c>
      <c r="F71" s="55"/>
      <c r="G71" s="55"/>
      <c r="H71" s="46">
        <f t="shared" si="6"/>
        <v>0</v>
      </c>
      <c r="I71" s="58"/>
      <c r="J71" s="46">
        <f t="shared" si="9"/>
        <v>0</v>
      </c>
      <c r="K71" s="46">
        <f t="shared" si="10"/>
        <v>0</v>
      </c>
      <c r="N71" s="59">
        <v>30.77</v>
      </c>
    </row>
    <row r="72" spans="2:14" ht="18.75">
      <c r="B72" s="45" t="s">
        <v>109</v>
      </c>
      <c r="C72" s="45" t="s">
        <v>47</v>
      </c>
      <c r="D72" s="46" t="s">
        <v>46</v>
      </c>
      <c r="E72" s="46">
        <v>13</v>
      </c>
      <c r="F72" s="55"/>
      <c r="G72" s="55"/>
      <c r="H72" s="46">
        <f t="shared" si="6"/>
        <v>0</v>
      </c>
      <c r="I72" s="58"/>
      <c r="J72" s="46">
        <f t="shared" si="9"/>
        <v>0</v>
      </c>
      <c r="K72" s="46">
        <f t="shared" si="10"/>
        <v>0</v>
      </c>
      <c r="N72" s="59">
        <v>170.31</v>
      </c>
    </row>
    <row r="73" spans="2:14" ht="28.5">
      <c r="B73" s="45" t="s">
        <v>110</v>
      </c>
      <c r="C73" s="45" t="s">
        <v>77</v>
      </c>
      <c r="D73" s="46" t="s">
        <v>46</v>
      </c>
      <c r="E73" s="46">
        <v>14</v>
      </c>
      <c r="F73" s="55"/>
      <c r="G73" s="55"/>
      <c r="H73" s="46">
        <f t="shared" si="6"/>
        <v>0</v>
      </c>
      <c r="I73" s="58"/>
      <c r="J73" s="46">
        <f t="shared" si="9"/>
        <v>0</v>
      </c>
      <c r="K73" s="46">
        <f t="shared" si="10"/>
        <v>0</v>
      </c>
      <c r="N73" s="59">
        <v>627.02</v>
      </c>
    </row>
    <row r="74" spans="2:14" ht="18.75">
      <c r="B74" s="51">
        <v>7</v>
      </c>
      <c r="C74" s="52" t="s">
        <v>111</v>
      </c>
      <c r="D74" s="53"/>
      <c r="E74" s="53"/>
      <c r="F74" s="53"/>
      <c r="G74" s="53"/>
      <c r="H74" s="53">
        <f t="shared" si="6"/>
      </c>
      <c r="I74" s="53"/>
      <c r="J74" s="53">
        <f t="shared" si="9"/>
      </c>
      <c r="K74" s="54">
        <f t="shared" si="10"/>
      </c>
      <c r="N74" s="61"/>
    </row>
    <row r="75" spans="2:14" ht="18.75">
      <c r="B75" s="51" t="s">
        <v>51</v>
      </c>
      <c r="C75" s="52" t="s">
        <v>62</v>
      </c>
      <c r="D75" s="53"/>
      <c r="E75" s="53"/>
      <c r="F75" s="53"/>
      <c r="G75" s="53"/>
      <c r="H75" s="53">
        <f t="shared" si="6"/>
      </c>
      <c r="I75" s="53"/>
      <c r="J75" s="53">
        <f t="shared" si="9"/>
      </c>
      <c r="K75" s="54">
        <f t="shared" si="10"/>
      </c>
      <c r="N75" s="61"/>
    </row>
    <row r="76" spans="2:14" ht="18.75">
      <c r="B76" s="45" t="s">
        <v>112</v>
      </c>
      <c r="C76" s="45" t="s">
        <v>44</v>
      </c>
      <c r="D76" s="46" t="s">
        <v>33</v>
      </c>
      <c r="E76" s="46">
        <v>615.2</v>
      </c>
      <c r="F76" s="55"/>
      <c r="G76" s="55"/>
      <c r="H76" s="46">
        <f t="shared" si="6"/>
        <v>0</v>
      </c>
      <c r="I76" s="58"/>
      <c r="J76" s="46">
        <f t="shared" si="9"/>
        <v>0</v>
      </c>
      <c r="K76" s="46">
        <f t="shared" si="10"/>
        <v>0</v>
      </c>
      <c r="N76" s="59">
        <v>2.09</v>
      </c>
    </row>
    <row r="77" spans="2:14" ht="28.5">
      <c r="B77" s="45" t="s">
        <v>113</v>
      </c>
      <c r="C77" s="45" t="s">
        <v>70</v>
      </c>
      <c r="D77" s="46" t="s">
        <v>45</v>
      </c>
      <c r="E77" s="46">
        <v>59.05</v>
      </c>
      <c r="F77" s="55"/>
      <c r="G77" s="55"/>
      <c r="H77" s="46">
        <f t="shared" si="6"/>
        <v>0</v>
      </c>
      <c r="I77" s="58"/>
      <c r="J77" s="46">
        <f t="shared" si="9"/>
        <v>0</v>
      </c>
      <c r="K77" s="46">
        <f t="shared" si="10"/>
        <v>0</v>
      </c>
      <c r="N77" s="59">
        <v>470.16</v>
      </c>
    </row>
    <row r="78" spans="2:14" ht="18.75">
      <c r="B78" s="51" t="s">
        <v>114</v>
      </c>
      <c r="C78" s="52" t="s">
        <v>72</v>
      </c>
      <c r="D78" s="53"/>
      <c r="E78" s="53"/>
      <c r="F78" s="53"/>
      <c r="G78" s="53"/>
      <c r="H78" s="53">
        <f t="shared" si="6"/>
      </c>
      <c r="I78" s="53"/>
      <c r="J78" s="53">
        <f t="shared" si="9"/>
      </c>
      <c r="K78" s="54">
        <f t="shared" si="10"/>
      </c>
      <c r="N78" s="61"/>
    </row>
    <row r="79" spans="2:14" ht="18.75">
      <c r="B79" s="45" t="s">
        <v>115</v>
      </c>
      <c r="C79" s="45" t="s">
        <v>74</v>
      </c>
      <c r="D79" s="46" t="s">
        <v>49</v>
      </c>
      <c r="E79" s="46">
        <v>4</v>
      </c>
      <c r="F79" s="55"/>
      <c r="G79" s="55"/>
      <c r="H79" s="46">
        <f t="shared" si="6"/>
        <v>0</v>
      </c>
      <c r="I79" s="58"/>
      <c r="J79" s="46">
        <f t="shared" si="9"/>
        <v>0</v>
      </c>
      <c r="K79" s="46">
        <f t="shared" si="10"/>
        <v>0</v>
      </c>
      <c r="N79" s="59">
        <v>30.77</v>
      </c>
    </row>
    <row r="80" spans="2:14" ht="18.75">
      <c r="B80" s="45" t="s">
        <v>116</v>
      </c>
      <c r="C80" s="45" t="s">
        <v>47</v>
      </c>
      <c r="D80" s="46" t="s">
        <v>46</v>
      </c>
      <c r="E80" s="46">
        <v>3</v>
      </c>
      <c r="F80" s="55"/>
      <c r="G80" s="55"/>
      <c r="H80" s="46">
        <f t="shared" si="6"/>
        <v>0</v>
      </c>
      <c r="I80" s="58"/>
      <c r="J80" s="46">
        <f t="shared" si="9"/>
        <v>0</v>
      </c>
      <c r="K80" s="46">
        <f t="shared" si="10"/>
        <v>0</v>
      </c>
      <c r="N80" s="59">
        <v>170.31</v>
      </c>
    </row>
    <row r="81" spans="2:14" ht="28.5">
      <c r="B81" s="45" t="s">
        <v>117</v>
      </c>
      <c r="C81" s="45" t="s">
        <v>77</v>
      </c>
      <c r="D81" s="46" t="s">
        <v>46</v>
      </c>
      <c r="E81" s="46">
        <v>4</v>
      </c>
      <c r="F81" s="55"/>
      <c r="G81" s="55"/>
      <c r="H81" s="46">
        <f t="shared" si="6"/>
        <v>0</v>
      </c>
      <c r="I81" s="58"/>
      <c r="J81" s="46">
        <f t="shared" si="9"/>
        <v>0</v>
      </c>
      <c r="K81" s="46">
        <f t="shared" si="10"/>
        <v>0</v>
      </c>
      <c r="N81" s="59">
        <v>627.02</v>
      </c>
    </row>
    <row r="82" spans="2:14" ht="18.75">
      <c r="B82" s="51">
        <v>8</v>
      </c>
      <c r="C82" s="52" t="s">
        <v>118</v>
      </c>
      <c r="D82" s="53"/>
      <c r="E82" s="53"/>
      <c r="F82" s="53"/>
      <c r="G82" s="53"/>
      <c r="H82" s="53">
        <f t="shared" si="6"/>
      </c>
      <c r="I82" s="53"/>
      <c r="J82" s="53">
        <f t="shared" si="9"/>
      </c>
      <c r="K82" s="54">
        <f t="shared" si="10"/>
      </c>
      <c r="N82" s="61"/>
    </row>
    <row r="83" spans="2:14" ht="18.75">
      <c r="B83" s="51" t="s">
        <v>52</v>
      </c>
      <c r="C83" s="52" t="s">
        <v>62</v>
      </c>
      <c r="D83" s="53"/>
      <c r="E83" s="53"/>
      <c r="F83" s="53"/>
      <c r="G83" s="53"/>
      <c r="H83" s="53">
        <f t="shared" si="6"/>
      </c>
      <c r="I83" s="53"/>
      <c r="J83" s="53">
        <f t="shared" si="9"/>
      </c>
      <c r="K83" s="54">
        <f t="shared" si="10"/>
      </c>
      <c r="N83" s="61"/>
    </row>
    <row r="84" spans="2:14" ht="18.75">
      <c r="B84" s="45" t="s">
        <v>119</v>
      </c>
      <c r="C84" s="45" t="s">
        <v>44</v>
      </c>
      <c r="D84" s="46" t="s">
        <v>33</v>
      </c>
      <c r="E84" s="46">
        <v>8980</v>
      </c>
      <c r="F84" s="55"/>
      <c r="G84" s="55"/>
      <c r="H84" s="46">
        <f t="shared" si="6"/>
        <v>0</v>
      </c>
      <c r="I84" s="58"/>
      <c r="J84" s="46">
        <f t="shared" si="9"/>
        <v>0</v>
      </c>
      <c r="K84" s="46">
        <f t="shared" si="10"/>
        <v>0</v>
      </c>
      <c r="N84" s="59">
        <v>2.09</v>
      </c>
    </row>
    <row r="85" spans="2:14" ht="28.5">
      <c r="B85" s="45" t="s">
        <v>120</v>
      </c>
      <c r="C85" s="45" t="s">
        <v>70</v>
      </c>
      <c r="D85" s="46" t="s">
        <v>45</v>
      </c>
      <c r="E85" s="46">
        <v>1077.6</v>
      </c>
      <c r="F85" s="55"/>
      <c r="G85" s="55"/>
      <c r="H85" s="46">
        <f t="shared" si="6"/>
        <v>0</v>
      </c>
      <c r="I85" s="58"/>
      <c r="J85" s="46">
        <f t="shared" si="9"/>
        <v>0</v>
      </c>
      <c r="K85" s="46">
        <f t="shared" si="10"/>
        <v>0</v>
      </c>
      <c r="N85" s="59">
        <v>470.16</v>
      </c>
    </row>
    <row r="86" spans="2:14" ht="18.75">
      <c r="B86" s="51" t="s">
        <v>121</v>
      </c>
      <c r="C86" s="52" t="s">
        <v>72</v>
      </c>
      <c r="D86" s="53"/>
      <c r="E86" s="53"/>
      <c r="F86" s="53"/>
      <c r="G86" s="53"/>
      <c r="H86" s="53">
        <f t="shared" si="6"/>
      </c>
      <c r="I86" s="53"/>
      <c r="J86" s="53">
        <f t="shared" si="9"/>
      </c>
      <c r="K86" s="54">
        <f t="shared" si="10"/>
      </c>
      <c r="N86" s="61"/>
    </row>
    <row r="87" spans="2:14" ht="18.75">
      <c r="B87" s="45" t="s">
        <v>122</v>
      </c>
      <c r="C87" s="45" t="s">
        <v>74</v>
      </c>
      <c r="D87" s="46" t="s">
        <v>49</v>
      </c>
      <c r="E87" s="46">
        <v>47</v>
      </c>
      <c r="F87" s="55"/>
      <c r="G87" s="55"/>
      <c r="H87" s="46">
        <f t="shared" si="6"/>
        <v>0</v>
      </c>
      <c r="I87" s="58"/>
      <c r="J87" s="46">
        <f t="shared" si="9"/>
        <v>0</v>
      </c>
      <c r="K87" s="46">
        <f t="shared" si="10"/>
        <v>0</v>
      </c>
      <c r="N87" s="59">
        <v>30.77</v>
      </c>
    </row>
    <row r="88" spans="2:14" ht="18.75">
      <c r="B88" s="45" t="s">
        <v>123</v>
      </c>
      <c r="C88" s="45" t="s">
        <v>47</v>
      </c>
      <c r="D88" s="46" t="s">
        <v>46</v>
      </c>
      <c r="E88" s="46">
        <v>7</v>
      </c>
      <c r="F88" s="55"/>
      <c r="G88" s="55"/>
      <c r="H88" s="46">
        <f t="shared" si="6"/>
        <v>0</v>
      </c>
      <c r="I88" s="58"/>
      <c r="J88" s="46">
        <f t="shared" si="9"/>
        <v>0</v>
      </c>
      <c r="K88" s="46">
        <f t="shared" si="10"/>
        <v>0</v>
      </c>
      <c r="N88" s="59">
        <v>170.31</v>
      </c>
    </row>
    <row r="89" spans="2:14" ht="28.5">
      <c r="B89" s="45" t="s">
        <v>124</v>
      </c>
      <c r="C89" s="45" t="s">
        <v>77</v>
      </c>
      <c r="D89" s="46" t="s">
        <v>46</v>
      </c>
      <c r="E89" s="46">
        <v>11</v>
      </c>
      <c r="F89" s="55"/>
      <c r="G89" s="55"/>
      <c r="H89" s="46">
        <f t="shared" si="6"/>
        <v>0</v>
      </c>
      <c r="I89" s="58"/>
      <c r="J89" s="46">
        <f t="shared" si="9"/>
        <v>0</v>
      </c>
      <c r="K89" s="46">
        <f t="shared" si="10"/>
        <v>0</v>
      </c>
      <c r="N89" s="59">
        <v>627.02</v>
      </c>
    </row>
    <row r="90" spans="2:14" ht="18.75">
      <c r="B90" s="51">
        <v>9</v>
      </c>
      <c r="C90" s="52" t="s">
        <v>125</v>
      </c>
      <c r="D90" s="53"/>
      <c r="E90" s="53"/>
      <c r="F90" s="53"/>
      <c r="G90" s="53"/>
      <c r="H90" s="53">
        <f t="shared" si="6"/>
      </c>
      <c r="I90" s="53"/>
      <c r="J90" s="53">
        <f t="shared" si="9"/>
      </c>
      <c r="K90" s="54">
        <f t="shared" si="10"/>
      </c>
      <c r="N90" s="61"/>
    </row>
    <row r="91" spans="2:14" ht="18.75">
      <c r="B91" s="51" t="s">
        <v>53</v>
      </c>
      <c r="C91" s="52" t="s">
        <v>62</v>
      </c>
      <c r="D91" s="53"/>
      <c r="E91" s="53"/>
      <c r="F91" s="53"/>
      <c r="G91" s="53"/>
      <c r="H91" s="53">
        <f t="shared" si="6"/>
      </c>
      <c r="I91" s="53"/>
      <c r="J91" s="53">
        <f t="shared" si="9"/>
      </c>
      <c r="K91" s="54">
        <f t="shared" si="10"/>
      </c>
      <c r="N91" s="61"/>
    </row>
    <row r="92" spans="2:14" ht="18.75">
      <c r="B92" s="45" t="s">
        <v>126</v>
      </c>
      <c r="C92" s="45" t="s">
        <v>44</v>
      </c>
      <c r="D92" s="46" t="s">
        <v>33</v>
      </c>
      <c r="E92" s="46">
        <v>14490</v>
      </c>
      <c r="F92" s="55"/>
      <c r="G92" s="55"/>
      <c r="H92" s="46">
        <f t="shared" si="6"/>
        <v>0</v>
      </c>
      <c r="I92" s="58"/>
      <c r="J92" s="46">
        <f t="shared" si="9"/>
        <v>0</v>
      </c>
      <c r="K92" s="46">
        <f t="shared" si="10"/>
        <v>0</v>
      </c>
      <c r="N92" s="59">
        <v>2.09</v>
      </c>
    </row>
    <row r="93" spans="2:14" ht="28.5">
      <c r="B93" s="45" t="s">
        <v>127</v>
      </c>
      <c r="C93" s="45" t="s">
        <v>68</v>
      </c>
      <c r="D93" s="46" t="s">
        <v>45</v>
      </c>
      <c r="E93" s="46">
        <v>727.5</v>
      </c>
      <c r="F93" s="55"/>
      <c r="G93" s="55"/>
      <c r="H93" s="46">
        <f t="shared" si="6"/>
        <v>0</v>
      </c>
      <c r="I93" s="58"/>
      <c r="J93" s="46">
        <f t="shared" si="9"/>
        <v>0</v>
      </c>
      <c r="K93" s="46">
        <f t="shared" si="10"/>
        <v>0</v>
      </c>
      <c r="N93" s="59">
        <v>435.27</v>
      </c>
    </row>
    <row r="94" spans="2:14" ht="28.5">
      <c r="B94" s="45" t="s">
        <v>128</v>
      </c>
      <c r="C94" s="45" t="s">
        <v>70</v>
      </c>
      <c r="D94" s="46" t="s">
        <v>45</v>
      </c>
      <c r="E94" s="46">
        <v>809.04</v>
      </c>
      <c r="F94" s="55"/>
      <c r="G94" s="55"/>
      <c r="H94" s="46">
        <f t="shared" si="6"/>
        <v>0</v>
      </c>
      <c r="I94" s="58"/>
      <c r="J94" s="46">
        <f t="shared" si="9"/>
        <v>0</v>
      </c>
      <c r="K94" s="46">
        <f t="shared" si="10"/>
        <v>0</v>
      </c>
      <c r="N94" s="59">
        <v>470.16</v>
      </c>
    </row>
    <row r="95" spans="2:14" ht="18.75">
      <c r="B95" s="51" t="s">
        <v>129</v>
      </c>
      <c r="C95" s="52" t="s">
        <v>72</v>
      </c>
      <c r="D95" s="53"/>
      <c r="E95" s="53"/>
      <c r="F95" s="53"/>
      <c r="G95" s="53"/>
      <c r="H95" s="53">
        <f t="shared" si="6"/>
      </c>
      <c r="I95" s="53"/>
      <c r="J95" s="53">
        <f t="shared" si="9"/>
      </c>
      <c r="K95" s="54">
        <f t="shared" si="10"/>
      </c>
      <c r="N95" s="61"/>
    </row>
    <row r="96" spans="2:14" ht="18.75">
      <c r="B96" s="45" t="s">
        <v>130</v>
      </c>
      <c r="C96" s="45" t="s">
        <v>74</v>
      </c>
      <c r="D96" s="46" t="s">
        <v>49</v>
      </c>
      <c r="E96" s="46">
        <v>30</v>
      </c>
      <c r="F96" s="55"/>
      <c r="G96" s="55"/>
      <c r="H96" s="46">
        <f t="shared" si="6"/>
        <v>0</v>
      </c>
      <c r="I96" s="58"/>
      <c r="J96" s="46">
        <f t="shared" si="9"/>
        <v>0</v>
      </c>
      <c r="K96" s="46">
        <f t="shared" si="10"/>
        <v>0</v>
      </c>
      <c r="N96" s="59">
        <v>30.77</v>
      </c>
    </row>
    <row r="97" spans="2:14" ht="18.75">
      <c r="B97" s="45" t="s">
        <v>131</v>
      </c>
      <c r="C97" s="45" t="s">
        <v>47</v>
      </c>
      <c r="D97" s="46" t="s">
        <v>46</v>
      </c>
      <c r="E97" s="46">
        <v>22</v>
      </c>
      <c r="F97" s="55"/>
      <c r="G97" s="55"/>
      <c r="H97" s="46">
        <f t="shared" si="6"/>
        <v>0</v>
      </c>
      <c r="I97" s="58"/>
      <c r="J97" s="46">
        <f t="shared" si="9"/>
        <v>0</v>
      </c>
      <c r="K97" s="46">
        <f t="shared" si="10"/>
        <v>0</v>
      </c>
      <c r="N97" s="59">
        <v>170.31</v>
      </c>
    </row>
    <row r="98" spans="2:14" ht="28.5">
      <c r="B98" s="45" t="s">
        <v>132</v>
      </c>
      <c r="C98" s="45" t="s">
        <v>77</v>
      </c>
      <c r="D98" s="46" t="s">
        <v>46</v>
      </c>
      <c r="E98" s="46">
        <v>20</v>
      </c>
      <c r="F98" s="55"/>
      <c r="G98" s="55"/>
      <c r="H98" s="46">
        <f t="shared" si="6"/>
        <v>0</v>
      </c>
      <c r="I98" s="58"/>
      <c r="J98" s="46">
        <f t="shared" si="9"/>
        <v>0</v>
      </c>
      <c r="K98" s="46">
        <f t="shared" si="10"/>
        <v>0</v>
      </c>
      <c r="N98" s="59">
        <v>627.02</v>
      </c>
    </row>
    <row r="99" spans="2:14" ht="18.75">
      <c r="B99" s="51">
        <v>10</v>
      </c>
      <c r="C99" s="52" t="s">
        <v>133</v>
      </c>
      <c r="D99" s="53"/>
      <c r="E99" s="53"/>
      <c r="F99" s="53"/>
      <c r="G99" s="53"/>
      <c r="H99" s="53">
        <f t="shared" si="6"/>
      </c>
      <c r="I99" s="53"/>
      <c r="J99" s="53">
        <f t="shared" si="9"/>
      </c>
      <c r="K99" s="54">
        <f t="shared" si="10"/>
      </c>
      <c r="N99" s="61"/>
    </row>
    <row r="100" spans="2:14" ht="18.75">
      <c r="B100" s="51" t="s">
        <v>54</v>
      </c>
      <c r="C100" s="52" t="s">
        <v>62</v>
      </c>
      <c r="D100" s="53"/>
      <c r="E100" s="53"/>
      <c r="F100" s="53"/>
      <c r="G100" s="53"/>
      <c r="H100" s="53">
        <f t="shared" si="6"/>
      </c>
      <c r="I100" s="53"/>
      <c r="J100" s="53">
        <f t="shared" si="9"/>
      </c>
      <c r="K100" s="54">
        <f t="shared" si="10"/>
      </c>
      <c r="N100" s="61"/>
    </row>
    <row r="101" spans="2:14" ht="18.75">
      <c r="B101" s="45" t="s">
        <v>134</v>
      </c>
      <c r="C101" s="45" t="s">
        <v>44</v>
      </c>
      <c r="D101" s="46" t="s">
        <v>33</v>
      </c>
      <c r="E101" s="46">
        <v>892.4</v>
      </c>
      <c r="F101" s="55"/>
      <c r="G101" s="55"/>
      <c r="H101" s="46">
        <f t="shared" si="6"/>
        <v>0</v>
      </c>
      <c r="I101" s="58"/>
      <c r="J101" s="46">
        <f t="shared" si="9"/>
        <v>0</v>
      </c>
      <c r="K101" s="46">
        <f t="shared" si="10"/>
        <v>0</v>
      </c>
      <c r="N101" s="59">
        <v>2.09</v>
      </c>
    </row>
    <row r="102" spans="2:14" ht="28.5">
      <c r="B102" s="45" t="s">
        <v>135</v>
      </c>
      <c r="C102" s="45" t="s">
        <v>70</v>
      </c>
      <c r="D102" s="46" t="s">
        <v>45</v>
      </c>
      <c r="E102" s="46">
        <v>85.67</v>
      </c>
      <c r="F102" s="55"/>
      <c r="G102" s="55"/>
      <c r="H102" s="46">
        <f t="shared" si="6"/>
        <v>0</v>
      </c>
      <c r="I102" s="58"/>
      <c r="J102" s="46">
        <f t="shared" si="9"/>
        <v>0</v>
      </c>
      <c r="K102" s="46">
        <f t="shared" si="10"/>
        <v>0</v>
      </c>
      <c r="N102" s="59">
        <v>470.16</v>
      </c>
    </row>
    <row r="103" spans="2:14" ht="18.75">
      <c r="B103" s="45" t="s">
        <v>136</v>
      </c>
      <c r="C103" s="45" t="s">
        <v>72</v>
      </c>
      <c r="D103" s="46"/>
      <c r="E103" s="46"/>
      <c r="F103" s="55"/>
      <c r="G103" s="55"/>
      <c r="H103" s="46">
        <f t="shared" si="6"/>
      </c>
      <c r="I103" s="58"/>
      <c r="J103" s="46">
        <f t="shared" si="9"/>
      </c>
      <c r="K103" s="46">
        <f t="shared" si="10"/>
      </c>
      <c r="N103" s="61"/>
    </row>
    <row r="104" spans="2:14" ht="18.75">
      <c r="B104" s="45" t="s">
        <v>137</v>
      </c>
      <c r="C104" s="45" t="s">
        <v>74</v>
      </c>
      <c r="D104" s="46" t="s">
        <v>49</v>
      </c>
      <c r="E104" s="46">
        <v>3</v>
      </c>
      <c r="F104" s="55"/>
      <c r="G104" s="55"/>
      <c r="H104" s="46">
        <f t="shared" si="6"/>
        <v>0</v>
      </c>
      <c r="I104" s="58"/>
      <c r="J104" s="46">
        <f t="shared" si="9"/>
        <v>0</v>
      </c>
      <c r="K104" s="46">
        <f t="shared" si="10"/>
        <v>0</v>
      </c>
      <c r="N104" s="59">
        <v>30.77</v>
      </c>
    </row>
    <row r="105" spans="2:14" ht="18.75">
      <c r="B105" s="45" t="s">
        <v>138</v>
      </c>
      <c r="C105" s="45" t="s">
        <v>47</v>
      </c>
      <c r="D105" s="46" t="s">
        <v>46</v>
      </c>
      <c r="E105" s="46">
        <v>1</v>
      </c>
      <c r="F105" s="55"/>
      <c r="G105" s="55"/>
      <c r="H105" s="46">
        <f t="shared" si="6"/>
        <v>0</v>
      </c>
      <c r="I105" s="58"/>
      <c r="J105" s="46">
        <f t="shared" si="9"/>
        <v>0</v>
      </c>
      <c r="K105" s="46">
        <f t="shared" si="10"/>
        <v>0</v>
      </c>
      <c r="N105" s="59">
        <v>170.31</v>
      </c>
    </row>
    <row r="106" spans="2:14" ht="28.5">
      <c r="B106" s="45" t="s">
        <v>139</v>
      </c>
      <c r="C106" s="45" t="s">
        <v>77</v>
      </c>
      <c r="D106" s="46" t="s">
        <v>46</v>
      </c>
      <c r="E106" s="46">
        <v>2</v>
      </c>
      <c r="F106" s="55"/>
      <c r="G106" s="55"/>
      <c r="H106" s="46">
        <f t="shared" si="6"/>
        <v>0</v>
      </c>
      <c r="I106" s="58"/>
      <c r="J106" s="46">
        <f t="shared" si="9"/>
        <v>0</v>
      </c>
      <c r="K106" s="46">
        <f t="shared" si="10"/>
        <v>0</v>
      </c>
      <c r="N106" s="59">
        <v>627.02</v>
      </c>
    </row>
    <row r="107" spans="2:14" ht="18.75">
      <c r="B107" s="51">
        <v>11</v>
      </c>
      <c r="C107" s="52" t="s">
        <v>140</v>
      </c>
      <c r="D107" s="53"/>
      <c r="E107" s="53"/>
      <c r="F107" s="53"/>
      <c r="G107" s="53"/>
      <c r="H107" s="53">
        <f t="shared" si="6"/>
      </c>
      <c r="I107" s="53"/>
      <c r="J107" s="53">
        <f t="shared" si="9"/>
      </c>
      <c r="K107" s="54">
        <f t="shared" si="10"/>
      </c>
      <c r="N107" s="61"/>
    </row>
    <row r="108" spans="2:14" ht="18.75">
      <c r="B108" s="51" t="s">
        <v>141</v>
      </c>
      <c r="C108" s="52" t="s">
        <v>62</v>
      </c>
      <c r="D108" s="53"/>
      <c r="E108" s="53"/>
      <c r="F108" s="53"/>
      <c r="G108" s="53"/>
      <c r="H108" s="53">
        <f t="shared" si="6"/>
      </c>
      <c r="I108" s="53"/>
      <c r="J108" s="53">
        <f t="shared" si="9"/>
      </c>
      <c r="K108" s="54">
        <f t="shared" si="10"/>
      </c>
      <c r="N108" s="61"/>
    </row>
    <row r="109" spans="2:14" ht="18.75">
      <c r="B109" s="45" t="s">
        <v>142</v>
      </c>
      <c r="C109" s="45" t="s">
        <v>44</v>
      </c>
      <c r="D109" s="46" t="s">
        <v>33</v>
      </c>
      <c r="E109" s="46">
        <v>748.5</v>
      </c>
      <c r="F109" s="55"/>
      <c r="G109" s="55"/>
      <c r="H109" s="46">
        <f t="shared" si="6"/>
        <v>0</v>
      </c>
      <c r="I109" s="58"/>
      <c r="J109" s="46">
        <f t="shared" si="9"/>
        <v>0</v>
      </c>
      <c r="K109" s="46">
        <f t="shared" si="10"/>
        <v>0</v>
      </c>
      <c r="N109" s="59">
        <v>2.09</v>
      </c>
    </row>
    <row r="110" spans="2:14" ht="28.5">
      <c r="B110" s="45" t="s">
        <v>143</v>
      </c>
      <c r="C110" s="45" t="s">
        <v>70</v>
      </c>
      <c r="D110" s="46" t="s">
        <v>45</v>
      </c>
      <c r="E110" s="46">
        <v>71.85</v>
      </c>
      <c r="F110" s="55"/>
      <c r="G110" s="55"/>
      <c r="H110" s="46">
        <f t="shared" si="6"/>
        <v>0</v>
      </c>
      <c r="I110" s="58"/>
      <c r="J110" s="46">
        <f t="shared" si="9"/>
        <v>0</v>
      </c>
      <c r="K110" s="46">
        <f t="shared" si="10"/>
        <v>0</v>
      </c>
      <c r="N110" s="59">
        <v>470.16</v>
      </c>
    </row>
    <row r="111" spans="2:14" ht="18.75">
      <c r="B111" s="45" t="s">
        <v>144</v>
      </c>
      <c r="C111" s="45" t="s">
        <v>72</v>
      </c>
      <c r="D111" s="46"/>
      <c r="E111" s="46"/>
      <c r="F111" s="55"/>
      <c r="G111" s="55"/>
      <c r="H111" s="46">
        <f t="shared" si="6"/>
      </c>
      <c r="I111" s="58"/>
      <c r="J111" s="46">
        <f t="shared" si="9"/>
      </c>
      <c r="K111" s="46">
        <f t="shared" si="10"/>
      </c>
      <c r="N111" s="61"/>
    </row>
    <row r="112" spans="2:14" ht="18.75">
      <c r="B112" s="45" t="s">
        <v>145</v>
      </c>
      <c r="C112" s="45" t="s">
        <v>74</v>
      </c>
      <c r="D112" s="46" t="s">
        <v>49</v>
      </c>
      <c r="E112" s="46">
        <v>5</v>
      </c>
      <c r="F112" s="55"/>
      <c r="G112" s="55"/>
      <c r="H112" s="46">
        <f t="shared" si="6"/>
        <v>0</v>
      </c>
      <c r="I112" s="58"/>
      <c r="J112" s="46">
        <f t="shared" si="9"/>
        <v>0</v>
      </c>
      <c r="K112" s="46">
        <f t="shared" si="10"/>
        <v>0</v>
      </c>
      <c r="N112" s="59">
        <v>30.77</v>
      </c>
    </row>
    <row r="113" spans="2:14" ht="18.75">
      <c r="B113" s="45" t="s">
        <v>146</v>
      </c>
      <c r="C113" s="45" t="s">
        <v>47</v>
      </c>
      <c r="D113" s="46" t="s">
        <v>46</v>
      </c>
      <c r="E113" s="46">
        <v>2</v>
      </c>
      <c r="F113" s="55"/>
      <c r="G113" s="55"/>
      <c r="H113" s="46">
        <f t="shared" si="6"/>
        <v>0</v>
      </c>
      <c r="I113" s="58"/>
      <c r="J113" s="46">
        <f t="shared" si="9"/>
        <v>0</v>
      </c>
      <c r="K113" s="46">
        <f t="shared" si="10"/>
        <v>0</v>
      </c>
      <c r="N113" s="59">
        <v>170.31</v>
      </c>
    </row>
    <row r="114" spans="2:14" ht="28.5">
      <c r="B114" s="45" t="s">
        <v>147</v>
      </c>
      <c r="C114" s="45" t="s">
        <v>77</v>
      </c>
      <c r="D114" s="46" t="s">
        <v>46</v>
      </c>
      <c r="E114" s="46">
        <v>3</v>
      </c>
      <c r="F114" s="55"/>
      <c r="G114" s="55"/>
      <c r="H114" s="46">
        <f t="shared" si="6"/>
        <v>0</v>
      </c>
      <c r="I114" s="58"/>
      <c r="J114" s="46">
        <f t="shared" si="9"/>
        <v>0</v>
      </c>
      <c r="K114" s="46">
        <f t="shared" si="10"/>
        <v>0</v>
      </c>
      <c r="N114" s="59">
        <v>627.02</v>
      </c>
    </row>
    <row r="115" spans="2:14" ht="18.75">
      <c r="B115" s="51">
        <v>12</v>
      </c>
      <c r="C115" s="52" t="s">
        <v>148</v>
      </c>
      <c r="D115" s="53"/>
      <c r="E115" s="53"/>
      <c r="F115" s="53"/>
      <c r="G115" s="53"/>
      <c r="H115" s="53">
        <f t="shared" si="6"/>
      </c>
      <c r="I115" s="53"/>
      <c r="J115" s="53">
        <f t="shared" si="9"/>
      </c>
      <c r="K115" s="54">
        <f t="shared" si="10"/>
      </c>
      <c r="N115" s="61"/>
    </row>
    <row r="116" spans="2:14" ht="18.75">
      <c r="B116" s="51" t="s">
        <v>149</v>
      </c>
      <c r="C116" s="52" t="s">
        <v>62</v>
      </c>
      <c r="D116" s="53"/>
      <c r="E116" s="53"/>
      <c r="F116" s="53"/>
      <c r="G116" s="53"/>
      <c r="H116" s="53">
        <f t="shared" si="6"/>
      </c>
      <c r="I116" s="53"/>
      <c r="J116" s="53">
        <f t="shared" si="9"/>
      </c>
      <c r="K116" s="54">
        <f t="shared" si="10"/>
      </c>
      <c r="N116" s="61"/>
    </row>
    <row r="117" spans="2:14" ht="18.75">
      <c r="B117" s="45" t="s">
        <v>150</v>
      </c>
      <c r="C117" s="45" t="s">
        <v>44</v>
      </c>
      <c r="D117" s="46" t="s">
        <v>33</v>
      </c>
      <c r="E117" s="46">
        <v>5790</v>
      </c>
      <c r="F117" s="55"/>
      <c r="G117" s="55"/>
      <c r="H117" s="46">
        <f t="shared" si="6"/>
        <v>0</v>
      </c>
      <c r="I117" s="58"/>
      <c r="J117" s="46">
        <f t="shared" si="9"/>
        <v>0</v>
      </c>
      <c r="K117" s="46">
        <f t="shared" si="10"/>
        <v>0</v>
      </c>
      <c r="N117" s="59">
        <v>2.09</v>
      </c>
    </row>
    <row r="118" spans="2:14" ht="28.5">
      <c r="B118" s="45" t="s">
        <v>151</v>
      </c>
      <c r="C118" s="45" t="s">
        <v>70</v>
      </c>
      <c r="D118" s="46" t="s">
        <v>45</v>
      </c>
      <c r="E118" s="46">
        <v>555.84</v>
      </c>
      <c r="F118" s="55"/>
      <c r="G118" s="55"/>
      <c r="H118" s="46">
        <f t="shared" si="6"/>
        <v>0</v>
      </c>
      <c r="I118" s="58"/>
      <c r="J118" s="46">
        <f t="shared" si="9"/>
        <v>0</v>
      </c>
      <c r="K118" s="46">
        <f t="shared" si="10"/>
        <v>0</v>
      </c>
      <c r="N118" s="59">
        <v>470.16</v>
      </c>
    </row>
    <row r="119" spans="2:14" ht="18.75">
      <c r="B119" s="51" t="s">
        <v>152</v>
      </c>
      <c r="C119" s="52" t="s">
        <v>72</v>
      </c>
      <c r="D119" s="53"/>
      <c r="E119" s="53"/>
      <c r="F119" s="53"/>
      <c r="G119" s="53"/>
      <c r="H119" s="53">
        <f t="shared" si="6"/>
      </c>
      <c r="I119" s="53"/>
      <c r="J119" s="53">
        <f t="shared" si="9"/>
      </c>
      <c r="K119" s="54">
        <f t="shared" si="10"/>
      </c>
      <c r="N119" s="61"/>
    </row>
    <row r="120" spans="2:14" ht="18.75">
      <c r="B120" s="45" t="s">
        <v>153</v>
      </c>
      <c r="C120" s="45" t="s">
        <v>74</v>
      </c>
      <c r="D120" s="46" t="s">
        <v>49</v>
      </c>
      <c r="E120" s="46">
        <v>34</v>
      </c>
      <c r="F120" s="55"/>
      <c r="G120" s="55"/>
      <c r="H120" s="46">
        <f t="shared" si="6"/>
        <v>0</v>
      </c>
      <c r="I120" s="58"/>
      <c r="J120" s="46">
        <f t="shared" si="9"/>
        <v>0</v>
      </c>
      <c r="K120" s="46">
        <f t="shared" si="10"/>
        <v>0</v>
      </c>
      <c r="N120" s="59">
        <v>30.77</v>
      </c>
    </row>
    <row r="121" spans="2:14" ht="18.75">
      <c r="B121" s="45" t="s">
        <v>154</v>
      </c>
      <c r="C121" s="45" t="s">
        <v>47</v>
      </c>
      <c r="D121" s="46" t="s">
        <v>46</v>
      </c>
      <c r="E121" s="46">
        <v>9</v>
      </c>
      <c r="F121" s="55"/>
      <c r="G121" s="55"/>
      <c r="H121" s="46">
        <f t="shared" si="6"/>
        <v>0</v>
      </c>
      <c r="I121" s="58"/>
      <c r="J121" s="46">
        <f t="shared" si="9"/>
        <v>0</v>
      </c>
      <c r="K121" s="46">
        <f t="shared" si="10"/>
        <v>0</v>
      </c>
      <c r="N121" s="59">
        <v>170.31</v>
      </c>
    </row>
    <row r="122" spans="2:14" ht="28.5">
      <c r="B122" s="45" t="s">
        <v>155</v>
      </c>
      <c r="C122" s="45" t="s">
        <v>77</v>
      </c>
      <c r="D122" s="46" t="s">
        <v>46</v>
      </c>
      <c r="E122" s="46">
        <v>14</v>
      </c>
      <c r="F122" s="55"/>
      <c r="G122" s="55"/>
      <c r="H122" s="46">
        <f t="shared" si="6"/>
        <v>0</v>
      </c>
      <c r="I122" s="58"/>
      <c r="J122" s="46">
        <f t="shared" si="9"/>
        <v>0</v>
      </c>
      <c r="K122" s="46">
        <f t="shared" si="10"/>
        <v>0</v>
      </c>
      <c r="N122" s="59">
        <v>627.02</v>
      </c>
    </row>
    <row r="123" spans="2:11" ht="15">
      <c r="B123" s="24"/>
      <c r="C123" s="25"/>
      <c r="D123" s="47"/>
      <c r="E123" s="47"/>
      <c r="F123" s="47"/>
      <c r="G123" s="47"/>
      <c r="H123" s="47"/>
      <c r="I123" s="48"/>
      <c r="J123" s="48" t="s">
        <v>21</v>
      </c>
      <c r="K123" s="26">
        <f>SUM(K22:K122)</f>
        <v>0</v>
      </c>
    </row>
    <row r="124" ht="12.75">
      <c r="J124" s="27"/>
    </row>
    <row r="125" spans="2:10" ht="14.25">
      <c r="B125" s="28"/>
      <c r="C125" s="29">
        <f>C7</f>
        <v>0</v>
      </c>
      <c r="J125" s="27"/>
    </row>
    <row r="126" spans="2:10" ht="14.25">
      <c r="B126" s="30" t="str">
        <f>IF(B125="","(cidade)","")</f>
        <v>(cidade)</v>
      </c>
      <c r="C126" s="31"/>
      <c r="J126" s="27"/>
    </row>
    <row r="127" ht="12.75">
      <c r="J127" s="27"/>
    </row>
    <row r="128" ht="12.75">
      <c r="J128" s="27"/>
    </row>
    <row r="129" spans="3:10" ht="13.5" thickBot="1">
      <c r="C129" s="32"/>
      <c r="G129" s="33"/>
      <c r="H129" s="33"/>
      <c r="I129" s="33"/>
      <c r="J129" s="34"/>
    </row>
    <row r="130" spans="2:10" ht="15">
      <c r="B130" s="17"/>
      <c r="C130" s="35" t="s">
        <v>22</v>
      </c>
      <c r="D130" s="17"/>
      <c r="E130" s="17"/>
      <c r="F130" s="17"/>
      <c r="G130" s="65" t="s">
        <v>23</v>
      </c>
      <c r="H130" s="65"/>
      <c r="I130" s="65"/>
      <c r="J130" s="65"/>
    </row>
    <row r="131" spans="2:10" ht="14.25">
      <c r="B131" s="36" t="s">
        <v>24</v>
      </c>
      <c r="C131" s="37"/>
      <c r="D131" s="17"/>
      <c r="F131" s="36" t="s">
        <v>24</v>
      </c>
      <c r="G131" s="73"/>
      <c r="H131" s="73"/>
      <c r="I131" s="73"/>
      <c r="J131" s="73"/>
    </row>
    <row r="132" spans="2:11" ht="14.25">
      <c r="B132" s="36" t="s">
        <v>25</v>
      </c>
      <c r="C132" s="37"/>
      <c r="D132" s="17"/>
      <c r="F132" s="36" t="s">
        <v>26</v>
      </c>
      <c r="G132" s="73"/>
      <c r="H132" s="73"/>
      <c r="I132" s="73"/>
      <c r="J132" s="73"/>
      <c r="K132" s="1" t="str">
        <f>IF(G132="","(Ex,: Engenheiro Civil)","")</f>
        <v>(Ex,: Engenheiro Civil)</v>
      </c>
    </row>
    <row r="133" spans="2:11" ht="14.25">
      <c r="B133" s="36" t="s">
        <v>27</v>
      </c>
      <c r="C133" s="38"/>
      <c r="D133" s="17"/>
      <c r="F133" s="36" t="s">
        <v>28</v>
      </c>
      <c r="G133" s="73"/>
      <c r="H133" s="73"/>
      <c r="I133" s="73"/>
      <c r="J133" s="73"/>
      <c r="K133" s="1" t="str">
        <f>IF(G133="","(Ex: 100015-3)","")</f>
        <v>(Ex: 100015-3)</v>
      </c>
    </row>
    <row r="135" ht="12.75">
      <c r="M135" s="1"/>
    </row>
    <row r="136" ht="12.75">
      <c r="M136" s="1"/>
    </row>
    <row r="137" ht="12.75">
      <c r="M137" s="1"/>
    </row>
    <row r="138" ht="12.75">
      <c r="M138" s="1"/>
    </row>
    <row r="139" ht="12.75">
      <c r="M139" s="1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</sheetData>
  <sheetProtection sheet="1" formatColumns="0" formatRows="0"/>
  <mergeCells count="25">
    <mergeCell ref="B17:K17"/>
    <mergeCell ref="B18:K18"/>
    <mergeCell ref="B20:B21"/>
    <mergeCell ref="D20:D21"/>
    <mergeCell ref="I20:I21"/>
    <mergeCell ref="J20:J21"/>
    <mergeCell ref="C20:C21"/>
    <mergeCell ref="E20:E21"/>
    <mergeCell ref="G132:J132"/>
    <mergeCell ref="K20:K21"/>
    <mergeCell ref="G133:J133"/>
    <mergeCell ref="N20:N21"/>
    <mergeCell ref="F20:H20"/>
    <mergeCell ref="G130:J130"/>
    <mergeCell ref="G131:J131"/>
    <mergeCell ref="B15:C15"/>
    <mergeCell ref="B1:K1"/>
    <mergeCell ref="B10:K10"/>
    <mergeCell ref="B12:C12"/>
    <mergeCell ref="D12:H12"/>
    <mergeCell ref="I12:K12"/>
    <mergeCell ref="B13:C13"/>
    <mergeCell ref="D13:H13"/>
    <mergeCell ref="I13:K13"/>
    <mergeCell ref="E15:K15"/>
  </mergeCells>
  <conditionalFormatting sqref="C4">
    <cfRule type="expression" priority="555" dxfId="24" stopIfTrue="1">
      <formula>C4=""</formula>
    </cfRule>
    <cfRule type="expression" priority="556" dxfId="24" stopIfTrue="1">
      <formula>""</formula>
    </cfRule>
  </conditionalFormatting>
  <conditionalFormatting sqref="C5">
    <cfRule type="expression" priority="557" dxfId="24" stopIfTrue="1">
      <formula>C5=""</formula>
    </cfRule>
  </conditionalFormatting>
  <conditionalFormatting sqref="C6">
    <cfRule type="expression" priority="558" dxfId="24" stopIfTrue="1">
      <formula>C6=""</formula>
    </cfRule>
  </conditionalFormatting>
  <conditionalFormatting sqref="C7">
    <cfRule type="expression" priority="559" dxfId="24" stopIfTrue="1">
      <formula>C7=""</formula>
    </cfRule>
  </conditionalFormatting>
  <conditionalFormatting sqref="H6">
    <cfRule type="expression" priority="560" dxfId="24" stopIfTrue="1">
      <formula>H6=""</formula>
    </cfRule>
  </conditionalFormatting>
  <conditionalFormatting sqref="H5">
    <cfRule type="expression" priority="561" dxfId="24" stopIfTrue="1">
      <formula>H5=""</formula>
    </cfRule>
  </conditionalFormatting>
  <conditionalFormatting sqref="D15">
    <cfRule type="expression" priority="562" dxfId="24" stopIfTrue="1">
      <formula>$D$15=""</formula>
    </cfRule>
  </conditionalFormatting>
  <conditionalFormatting sqref="C131">
    <cfRule type="expression" priority="565" dxfId="24" stopIfTrue="1">
      <formula>C131=""</formula>
    </cfRule>
  </conditionalFormatting>
  <conditionalFormatting sqref="C132">
    <cfRule type="expression" priority="566" dxfId="24" stopIfTrue="1">
      <formula>C132=""</formula>
    </cfRule>
  </conditionalFormatting>
  <conditionalFormatting sqref="G132">
    <cfRule type="expression" priority="567" dxfId="24" stopIfTrue="1">
      <formula>G132=""</formula>
    </cfRule>
  </conditionalFormatting>
  <conditionalFormatting sqref="B125">
    <cfRule type="expression" priority="568" dxfId="24" stopIfTrue="1">
      <formula>$B$125=""</formula>
    </cfRule>
  </conditionalFormatting>
  <conditionalFormatting sqref="G131">
    <cfRule type="expression" priority="569" dxfId="24" stopIfTrue="1">
      <formula>G131=""</formula>
    </cfRule>
  </conditionalFormatting>
  <conditionalFormatting sqref="G133">
    <cfRule type="expression" priority="570" dxfId="24" stopIfTrue="1">
      <formula>G133=""</formula>
    </cfRule>
  </conditionalFormatting>
  <conditionalFormatting sqref="C133">
    <cfRule type="expression" priority="571" dxfId="24" stopIfTrue="1">
      <formula>$C$133=""</formula>
    </cfRule>
  </conditionalFormatting>
  <conditionalFormatting sqref="E15:G15">
    <cfRule type="containsText" priority="553" dxfId="1" operator="containsText" stopIfTrue="1" text="(INFORMAR AQUI O PRAZO POR EXTENSO) dias">
      <formula>NOT(ISERROR(SEARCH("(INFORMAR AQUI O PRAZO POR EXTENSO) dias",E15)))</formula>
    </cfRule>
  </conditionalFormatting>
  <conditionalFormatting sqref="I13:K13">
    <cfRule type="containsText" priority="552" dxfId="1" operator="containsText" stopIfTrue="1" text="(INFORMAR AQUI O VALOR POR EXTENSO)">
      <formula>NOT(ISERROR(SEARCH("(INFORMAR AQUI O VALOR POR EXTENSO)",I13)))</formula>
    </cfRule>
  </conditionalFormatting>
  <conditionalFormatting sqref="J60:J61 J63:J65 J68:J69 J71:J73 J76:J77 J79:J81 J84:J85 J87:J89 J92:J94 J96:J98 J101:J106 J109:J114 J117:J118 J120:J122">
    <cfRule type="expression" priority="161" dxfId="0">
      <formula>J60&gt;N60</formula>
    </cfRule>
  </conditionalFormatting>
  <conditionalFormatting sqref="G46 G49:G53 G55:G57 G60:G61 G63:G65 G68:G69 G71:G73 G76:G77 G79:G81 G84:G85 G87:G89 G92:G94 G96:G98 G101:G106 G109:G114 G117:G118 G120:G122">
    <cfRule type="expression" priority="19" dxfId="1" stopIfTrue="1">
      <formula>G46=""</formula>
    </cfRule>
  </conditionalFormatting>
  <conditionalFormatting sqref="I46 I49:I53 I55:I57 I60:I61 I63:I65 I68:I69 I71:I73 I76:I77 I79:I81 I84:I85 I87:I89 I92:I94 I96:I98 I101:I106 I109:I114 I117:I118 I120:I122">
    <cfRule type="expression" priority="18" dxfId="1" stopIfTrue="1">
      <formula>I46=""</formula>
    </cfRule>
  </conditionalFormatting>
  <conditionalFormatting sqref="F46 F49:F53 F55:F57 F60:F61 F63:F65 F68:F69 F71:F73 F76:F77 F79:F81 F84:F85 F87:F89 F92:F94 F96:F98 F101:F106 F109:F114 F117:F118 F120:F122">
    <cfRule type="expression" priority="17" dxfId="1" stopIfTrue="1">
      <formula>F46=""</formula>
    </cfRule>
  </conditionalFormatting>
  <conditionalFormatting sqref="F46 F49:F53 F55:F57 F60:F61 F63:F65 F68:F69 F71:F73 F76:F77 F79:F81 F84:F85 F87:F89 F92:F94 F96:F98 F101:F106 F109:F114 F117:F118 F120:F122">
    <cfRule type="expression" priority="20" dxfId="1" stopIfTrue="1">
      <formula>F46=""</formula>
    </cfRule>
  </conditionalFormatting>
  <conditionalFormatting sqref="G46 G49:G53 G55:G57 G60:G61 G63:G65 G68:G69 G71:G73 G76:G77 G79:G81 G84:G85 G87:G89 G92:G94 G96:G98 G101:G106 G109:G114 G117:G118 G120:G122">
    <cfRule type="expression" priority="16" dxfId="1" stopIfTrue="1">
      <formula>G46=""</formula>
    </cfRule>
  </conditionalFormatting>
  <conditionalFormatting sqref="I46 I49:I53 I55:I57 I60:I61 I63:I65 I68:I69 I71:I73 I76:I77 I79:I81 I84:I85 I87:I89 I92:I94 I96:I98 I101:I106 I109:I114 I117:I118 I120:I122">
    <cfRule type="expression" priority="15" dxfId="1" stopIfTrue="1">
      <formula>I46=""</formula>
    </cfRule>
  </conditionalFormatting>
  <conditionalFormatting sqref="J46 J49:J53 J55:J57">
    <cfRule type="expression" priority="21" dxfId="0">
      <formula>J46&gt;N46</formula>
    </cfRule>
  </conditionalFormatting>
  <conditionalFormatting sqref="G29:G31 G34:G35 G37:G39 G42:G43 G45">
    <cfRule type="expression" priority="12" dxfId="1" stopIfTrue="1">
      <formula>G29=""</formula>
    </cfRule>
  </conditionalFormatting>
  <conditionalFormatting sqref="I29:I31 I34:I35 I37:I39 I42:I43 I45">
    <cfRule type="expression" priority="11" dxfId="1" stopIfTrue="1">
      <formula>I29=""</formula>
    </cfRule>
  </conditionalFormatting>
  <conditionalFormatting sqref="F29:F31 F34:F35 F37:F39 F42:F43 F45">
    <cfRule type="expression" priority="10" dxfId="1" stopIfTrue="1">
      <formula>F29=""</formula>
    </cfRule>
  </conditionalFormatting>
  <conditionalFormatting sqref="F29:F31 F34:F35 F37:F39 F42:F43 F45">
    <cfRule type="expression" priority="13" dxfId="1" stopIfTrue="1">
      <formula>F29=""</formula>
    </cfRule>
  </conditionalFormatting>
  <conditionalFormatting sqref="G29:G31 G34:G35 G37:G39 G42:G43 G45">
    <cfRule type="expression" priority="9" dxfId="1" stopIfTrue="1">
      <formula>G29=""</formula>
    </cfRule>
  </conditionalFormatting>
  <conditionalFormatting sqref="I29:I31 I34:I35 I37:I39 I42:I43 I45">
    <cfRule type="expression" priority="8" dxfId="1" stopIfTrue="1">
      <formula>I29=""</formula>
    </cfRule>
  </conditionalFormatting>
  <conditionalFormatting sqref="J29:J31 J34:J35 J37:J39 J42:J43 J45">
    <cfRule type="expression" priority="14" dxfId="0">
      <formula>J29&gt;N29</formula>
    </cfRule>
  </conditionalFormatting>
  <conditionalFormatting sqref="G24:G27">
    <cfRule type="expression" priority="5" dxfId="1" stopIfTrue="1">
      <formula>G24=""</formula>
    </cfRule>
  </conditionalFormatting>
  <conditionalFormatting sqref="I24:I27">
    <cfRule type="expression" priority="4" dxfId="1" stopIfTrue="1">
      <formula>I24=""</formula>
    </cfRule>
  </conditionalFormatting>
  <conditionalFormatting sqref="F24:F27">
    <cfRule type="expression" priority="3" dxfId="1" stopIfTrue="1">
      <formula>F24=""</formula>
    </cfRule>
  </conditionalFormatting>
  <conditionalFormatting sqref="F24:F27">
    <cfRule type="expression" priority="6" dxfId="1" stopIfTrue="1">
      <formula>F24=""</formula>
    </cfRule>
  </conditionalFormatting>
  <conditionalFormatting sqref="G24:G27">
    <cfRule type="expression" priority="2" dxfId="1" stopIfTrue="1">
      <formula>G24=""</formula>
    </cfRule>
  </conditionalFormatting>
  <conditionalFormatting sqref="I24:I27">
    <cfRule type="expression" priority="1" dxfId="1" stopIfTrue="1">
      <formula>I24=""</formula>
    </cfRule>
  </conditionalFormatting>
  <conditionalFormatting sqref="J24:J27">
    <cfRule type="expression" priority="7" dxfId="0">
      <formula>J24&gt;N24</formula>
    </cfRule>
  </conditionalFormatting>
  <dataValidations count="1">
    <dataValidation type="whole" allowBlank="1" showInputMessage="1" showErrorMessage="1" sqref="D15">
      <formula1>1</formula1>
      <formula2>9999999999999990000</formula2>
    </dataValidation>
  </dataValidations>
  <printOptions/>
  <pageMargins left="0.25" right="0.25" top="0.75" bottom="0.75" header="0.5118055555555555" footer="0.3"/>
  <pageSetup fitToHeight="0" fitToWidth="1" horizontalDpi="300" verticalDpi="300" orientation="portrait" paperSize="9" scale="53" r:id="rId1"/>
  <headerFooter alignWithMargins="0">
    <oddFooter>&amp;RPágina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zoomScalePageLayoutView="0" workbookViewId="0" topLeftCell="A73">
      <selection activeCell="G4" sqref="G4:G102"/>
    </sheetView>
  </sheetViews>
  <sheetFormatPr defaultColWidth="9.140625" defaultRowHeight="12.75"/>
  <cols>
    <col min="2" max="2" width="117.57421875" style="0" bestFit="1" customWidth="1"/>
    <col min="4" max="4" width="11.7109375" style="0" bestFit="1" customWidth="1"/>
    <col min="8" max="8" width="15.140625" style="0" bestFit="1" customWidth="1"/>
  </cols>
  <sheetData>
    <row r="1" spans="1:8" ht="75">
      <c r="A1" s="59" t="s">
        <v>13</v>
      </c>
      <c r="B1" s="56" t="s">
        <v>14</v>
      </c>
      <c r="C1" s="56" t="s">
        <v>56</v>
      </c>
      <c r="D1" s="59" t="s">
        <v>42</v>
      </c>
      <c r="E1" s="59" t="s">
        <v>57</v>
      </c>
      <c r="F1" s="59" t="s">
        <v>58</v>
      </c>
      <c r="G1" s="59" t="s">
        <v>59</v>
      </c>
      <c r="H1" s="59" t="s">
        <v>60</v>
      </c>
    </row>
    <row r="2" spans="1:8" ht="18.75" customHeight="1">
      <c r="A2" s="59">
        <v>1</v>
      </c>
      <c r="B2" s="56" t="s">
        <v>61</v>
      </c>
      <c r="C2" s="61"/>
      <c r="D2" s="61"/>
      <c r="E2" s="61"/>
      <c r="F2" s="61"/>
      <c r="G2" s="61"/>
      <c r="H2" s="57"/>
    </row>
    <row r="3" spans="1:8" ht="18.75" customHeight="1">
      <c r="A3" s="59" t="s">
        <v>32</v>
      </c>
      <c r="B3" s="56" t="s">
        <v>62</v>
      </c>
      <c r="C3" s="61"/>
      <c r="D3" s="61"/>
      <c r="E3" s="61"/>
      <c r="F3" s="61"/>
      <c r="G3" s="61"/>
      <c r="H3" s="57"/>
    </row>
    <row r="4" spans="1:8" ht="18.75" customHeight="1">
      <c r="A4" s="59" t="s">
        <v>63</v>
      </c>
      <c r="B4" s="56" t="s">
        <v>64</v>
      </c>
      <c r="C4" s="56" t="s">
        <v>65</v>
      </c>
      <c r="D4" s="59">
        <v>135</v>
      </c>
      <c r="E4" s="59">
        <v>116.8</v>
      </c>
      <c r="F4" s="59">
        <v>24.03</v>
      </c>
      <c r="G4" s="59">
        <v>144.86</v>
      </c>
      <c r="H4" s="60">
        <v>19556.1</v>
      </c>
    </row>
    <row r="5" spans="1:8" ht="18.75" customHeight="1">
      <c r="A5" s="59" t="s">
        <v>66</v>
      </c>
      <c r="B5" s="56" t="s">
        <v>44</v>
      </c>
      <c r="C5" s="56" t="s">
        <v>33</v>
      </c>
      <c r="D5" s="60">
        <v>6220</v>
      </c>
      <c r="E5" s="59">
        <v>1.69</v>
      </c>
      <c r="F5" s="59">
        <v>24.03</v>
      </c>
      <c r="G5" s="59">
        <v>2.09</v>
      </c>
      <c r="H5" s="60">
        <v>12999.8</v>
      </c>
    </row>
    <row r="6" spans="1:8" ht="18.75" customHeight="1">
      <c r="A6" s="59" t="s">
        <v>67</v>
      </c>
      <c r="B6" s="56" t="s">
        <v>68</v>
      </c>
      <c r="C6" s="56" t="s">
        <v>45</v>
      </c>
      <c r="D6" s="59">
        <v>373.2</v>
      </c>
      <c r="E6" s="59">
        <v>350.94</v>
      </c>
      <c r="F6" s="59">
        <v>24.03</v>
      </c>
      <c r="G6" s="59">
        <v>435.27</v>
      </c>
      <c r="H6" s="60">
        <v>162442.76</v>
      </c>
    </row>
    <row r="7" spans="1:8" ht="18.75" customHeight="1">
      <c r="A7" s="59" t="s">
        <v>69</v>
      </c>
      <c r="B7" s="56" t="s">
        <v>70</v>
      </c>
      <c r="C7" s="56" t="s">
        <v>45</v>
      </c>
      <c r="D7" s="59">
        <v>298.56</v>
      </c>
      <c r="E7" s="59">
        <v>379.07</v>
      </c>
      <c r="F7" s="59">
        <v>24.03</v>
      </c>
      <c r="G7" s="59">
        <v>470.16</v>
      </c>
      <c r="H7" s="60">
        <v>140370.96</v>
      </c>
    </row>
    <row r="8" spans="1:8" ht="18.75" customHeight="1">
      <c r="A8" s="59" t="s">
        <v>71</v>
      </c>
      <c r="B8" s="56" t="s">
        <v>72</v>
      </c>
      <c r="C8" s="61"/>
      <c r="D8" s="61"/>
      <c r="E8" s="61"/>
      <c r="F8" s="61"/>
      <c r="G8" s="61"/>
      <c r="H8" s="57"/>
    </row>
    <row r="9" spans="1:8" ht="18.75" customHeight="1">
      <c r="A9" s="59" t="s">
        <v>73</v>
      </c>
      <c r="B9" s="56" t="s">
        <v>74</v>
      </c>
      <c r="C9" s="56" t="s">
        <v>49</v>
      </c>
      <c r="D9" s="59">
        <v>7</v>
      </c>
      <c r="E9" s="59">
        <v>24.81</v>
      </c>
      <c r="F9" s="59">
        <v>24.03</v>
      </c>
      <c r="G9" s="59">
        <v>30.77</v>
      </c>
      <c r="H9" s="59">
        <v>215.39</v>
      </c>
    </row>
    <row r="10" spans="1:8" ht="18.75" customHeight="1">
      <c r="A10" s="59" t="s">
        <v>75</v>
      </c>
      <c r="B10" s="56" t="s">
        <v>47</v>
      </c>
      <c r="C10" s="56" t="s">
        <v>46</v>
      </c>
      <c r="D10" s="59">
        <v>1</v>
      </c>
      <c r="E10" s="59">
        <v>137.32</v>
      </c>
      <c r="F10" s="59">
        <v>24.03</v>
      </c>
      <c r="G10" s="59">
        <v>170.31</v>
      </c>
      <c r="H10" s="59">
        <v>170.31</v>
      </c>
    </row>
    <row r="11" spans="1:8" ht="18.75" customHeight="1">
      <c r="A11" s="59" t="s">
        <v>76</v>
      </c>
      <c r="B11" s="56" t="s">
        <v>77</v>
      </c>
      <c r="C11" s="56" t="s">
        <v>46</v>
      </c>
      <c r="D11" s="59">
        <v>7</v>
      </c>
      <c r="E11" s="59">
        <v>505.54</v>
      </c>
      <c r="F11" s="59">
        <v>24.03</v>
      </c>
      <c r="G11" s="59">
        <v>627.02</v>
      </c>
      <c r="H11" s="60">
        <v>4389.14</v>
      </c>
    </row>
    <row r="12" spans="1:8" ht="18.75" customHeight="1">
      <c r="A12" s="59">
        <v>2</v>
      </c>
      <c r="B12" s="56" t="s">
        <v>78</v>
      </c>
      <c r="C12" s="61"/>
      <c r="D12" s="61"/>
      <c r="E12" s="61"/>
      <c r="F12" s="61"/>
      <c r="G12" s="61"/>
      <c r="H12" s="57"/>
    </row>
    <row r="13" spans="1:8" ht="18.75" customHeight="1">
      <c r="A13" s="59" t="s">
        <v>35</v>
      </c>
      <c r="B13" s="56" t="s">
        <v>62</v>
      </c>
      <c r="C13" s="61"/>
      <c r="D13" s="61"/>
      <c r="E13" s="61"/>
      <c r="F13" s="61"/>
      <c r="G13" s="61"/>
      <c r="H13" s="57"/>
    </row>
    <row r="14" spans="1:8" ht="18.75" customHeight="1">
      <c r="A14" s="59" t="s">
        <v>79</v>
      </c>
      <c r="B14" s="56" t="s">
        <v>44</v>
      </c>
      <c r="C14" s="56" t="s">
        <v>33</v>
      </c>
      <c r="D14" s="60">
        <v>5122.8</v>
      </c>
      <c r="E14" s="59">
        <v>1.69</v>
      </c>
      <c r="F14" s="59">
        <v>24.03</v>
      </c>
      <c r="G14" s="59">
        <v>2.09</v>
      </c>
      <c r="H14" s="60">
        <v>10706.65</v>
      </c>
    </row>
    <row r="15" spans="1:8" ht="18.75" customHeight="1">
      <c r="A15" s="59" t="s">
        <v>80</v>
      </c>
      <c r="B15" s="56" t="s">
        <v>70</v>
      </c>
      <c r="C15" s="56" t="s">
        <v>45</v>
      </c>
      <c r="D15" s="59">
        <v>614.73</v>
      </c>
      <c r="E15" s="59">
        <v>379.07</v>
      </c>
      <c r="F15" s="59">
        <v>24.03</v>
      </c>
      <c r="G15" s="59">
        <v>470.16</v>
      </c>
      <c r="H15" s="60">
        <v>289021.45</v>
      </c>
    </row>
    <row r="16" spans="1:8" ht="18.75" customHeight="1">
      <c r="A16" s="59" t="s">
        <v>81</v>
      </c>
      <c r="B16" s="56" t="s">
        <v>72</v>
      </c>
      <c r="C16" s="61"/>
      <c r="D16" s="61"/>
      <c r="E16" s="61"/>
      <c r="F16" s="61"/>
      <c r="G16" s="61"/>
      <c r="H16" s="57"/>
    </row>
    <row r="17" spans="1:8" ht="18.75" customHeight="1">
      <c r="A17" s="59" t="s">
        <v>82</v>
      </c>
      <c r="B17" s="56" t="s">
        <v>74</v>
      </c>
      <c r="C17" s="56" t="s">
        <v>49</v>
      </c>
      <c r="D17" s="59">
        <v>35</v>
      </c>
      <c r="E17" s="59">
        <v>24.81</v>
      </c>
      <c r="F17" s="59">
        <v>24.03</v>
      </c>
      <c r="G17" s="59">
        <v>30.77</v>
      </c>
      <c r="H17" s="60">
        <v>1076.95</v>
      </c>
    </row>
    <row r="18" spans="1:8" ht="18.75" customHeight="1">
      <c r="A18" s="59" t="s">
        <v>83</v>
      </c>
      <c r="B18" s="56" t="s">
        <v>47</v>
      </c>
      <c r="C18" s="56" t="s">
        <v>46</v>
      </c>
      <c r="D18" s="59">
        <v>17</v>
      </c>
      <c r="E18" s="59">
        <v>137.32</v>
      </c>
      <c r="F18" s="59">
        <v>24.03</v>
      </c>
      <c r="G18" s="59">
        <v>170.31</v>
      </c>
      <c r="H18" s="60">
        <v>2895.27</v>
      </c>
    </row>
    <row r="19" spans="1:8" ht="18.75" customHeight="1">
      <c r="A19" s="59" t="s">
        <v>84</v>
      </c>
      <c r="B19" s="56" t="s">
        <v>77</v>
      </c>
      <c r="C19" s="56" t="s">
        <v>46</v>
      </c>
      <c r="D19" s="59">
        <v>10</v>
      </c>
      <c r="E19" s="59">
        <v>505.54</v>
      </c>
      <c r="F19" s="59">
        <v>24.03</v>
      </c>
      <c r="G19" s="59">
        <v>627.02</v>
      </c>
      <c r="H19" s="60">
        <v>6270.2</v>
      </c>
    </row>
    <row r="20" spans="1:8" ht="18.75" customHeight="1">
      <c r="A20" s="59">
        <v>3</v>
      </c>
      <c r="B20" s="56" t="s">
        <v>85</v>
      </c>
      <c r="C20" s="61"/>
      <c r="D20" s="61"/>
      <c r="E20" s="61"/>
      <c r="F20" s="61"/>
      <c r="G20" s="61"/>
      <c r="H20" s="57"/>
    </row>
    <row r="21" spans="1:8" ht="18.75" customHeight="1">
      <c r="A21" s="59" t="s">
        <v>36</v>
      </c>
      <c r="B21" s="56" t="s">
        <v>62</v>
      </c>
      <c r="C21" s="61"/>
      <c r="D21" s="61"/>
      <c r="E21" s="61"/>
      <c r="F21" s="61"/>
      <c r="G21" s="61"/>
      <c r="H21" s="57"/>
    </row>
    <row r="22" spans="1:8" ht="18.75" customHeight="1">
      <c r="A22" s="59" t="s">
        <v>86</v>
      </c>
      <c r="B22" s="56" t="s">
        <v>44</v>
      </c>
      <c r="C22" s="56" t="s">
        <v>33</v>
      </c>
      <c r="D22" s="60">
        <v>1703.2</v>
      </c>
      <c r="E22" s="59">
        <v>1.69</v>
      </c>
      <c r="F22" s="59">
        <v>24.03</v>
      </c>
      <c r="G22" s="59">
        <v>2.09</v>
      </c>
      <c r="H22" s="60">
        <v>3559.68</v>
      </c>
    </row>
    <row r="23" spans="1:8" ht="18.75" customHeight="1">
      <c r="A23" s="59" t="s">
        <v>87</v>
      </c>
      <c r="B23" s="56" t="s">
        <v>70</v>
      </c>
      <c r="C23" s="56" t="s">
        <v>45</v>
      </c>
      <c r="D23" s="59">
        <v>204.38</v>
      </c>
      <c r="E23" s="59">
        <v>379.07</v>
      </c>
      <c r="F23" s="59">
        <v>24.03</v>
      </c>
      <c r="G23" s="59">
        <v>470.16</v>
      </c>
      <c r="H23" s="60">
        <v>96091.3</v>
      </c>
    </row>
    <row r="24" spans="1:8" ht="18.75" customHeight="1">
      <c r="A24" s="59" t="s">
        <v>37</v>
      </c>
      <c r="B24" s="56" t="s">
        <v>72</v>
      </c>
      <c r="C24" s="61"/>
      <c r="D24" s="61"/>
      <c r="E24" s="61"/>
      <c r="F24" s="61"/>
      <c r="G24" s="61"/>
      <c r="H24" s="57"/>
    </row>
    <row r="25" spans="1:8" ht="18.75" customHeight="1">
      <c r="A25" s="59" t="s">
        <v>88</v>
      </c>
      <c r="B25" s="56" t="s">
        <v>74</v>
      </c>
      <c r="C25" s="56" t="s">
        <v>49</v>
      </c>
      <c r="D25" s="59">
        <v>13</v>
      </c>
      <c r="E25" s="59">
        <v>24.81</v>
      </c>
      <c r="F25" s="59">
        <v>24.03</v>
      </c>
      <c r="G25" s="59">
        <v>30.77</v>
      </c>
      <c r="H25" s="59">
        <v>400.01</v>
      </c>
    </row>
    <row r="26" spans="1:8" ht="18.75" customHeight="1">
      <c r="A26" s="59" t="s">
        <v>89</v>
      </c>
      <c r="B26" s="56" t="s">
        <v>47</v>
      </c>
      <c r="C26" s="56" t="s">
        <v>46</v>
      </c>
      <c r="D26" s="59">
        <v>7</v>
      </c>
      <c r="E26" s="59">
        <v>137.32</v>
      </c>
      <c r="F26" s="59">
        <v>24.03</v>
      </c>
      <c r="G26" s="59">
        <v>170.31</v>
      </c>
      <c r="H26" s="60">
        <v>1192.17</v>
      </c>
    </row>
    <row r="27" spans="1:8" ht="18.75" customHeight="1">
      <c r="A27" s="59">
        <v>4</v>
      </c>
      <c r="B27" s="56" t="s">
        <v>90</v>
      </c>
      <c r="C27" s="61"/>
      <c r="D27" s="61"/>
      <c r="E27" s="61"/>
      <c r="F27" s="61"/>
      <c r="G27" s="61"/>
      <c r="H27" s="57"/>
    </row>
    <row r="28" spans="1:8" ht="18.75" customHeight="1">
      <c r="A28" s="59" t="s">
        <v>38</v>
      </c>
      <c r="B28" s="56" t="s">
        <v>62</v>
      </c>
      <c r="C28" s="61"/>
      <c r="D28" s="61"/>
      <c r="E28" s="61"/>
      <c r="F28" s="61"/>
      <c r="G28" s="61"/>
      <c r="H28" s="57"/>
    </row>
    <row r="29" spans="1:8" ht="18.75" customHeight="1">
      <c r="A29" s="59" t="s">
        <v>91</v>
      </c>
      <c r="B29" s="56" t="s">
        <v>64</v>
      </c>
      <c r="C29" s="56" t="s">
        <v>65</v>
      </c>
      <c r="D29" s="59">
        <v>209.92</v>
      </c>
      <c r="E29" s="59">
        <v>116.8</v>
      </c>
      <c r="F29" s="59">
        <v>24.03</v>
      </c>
      <c r="G29" s="59">
        <v>144.86</v>
      </c>
      <c r="H29" s="60">
        <v>30409.01</v>
      </c>
    </row>
    <row r="30" spans="1:8" ht="75" customHeight="1">
      <c r="A30" s="59" t="s">
        <v>92</v>
      </c>
      <c r="B30" s="56" t="s">
        <v>43</v>
      </c>
      <c r="C30" s="56" t="s">
        <v>33</v>
      </c>
      <c r="D30" s="60">
        <v>5248</v>
      </c>
      <c r="E30" s="59">
        <v>6.85</v>
      </c>
      <c r="F30" s="59">
        <v>24.03</v>
      </c>
      <c r="G30" s="59">
        <v>8.49</v>
      </c>
      <c r="H30" s="60">
        <v>44555.52</v>
      </c>
    </row>
    <row r="31" spans="1:8" ht="18.75" customHeight="1">
      <c r="A31" s="59" t="s">
        <v>93</v>
      </c>
      <c r="B31" s="56" t="s">
        <v>44</v>
      </c>
      <c r="C31" s="56" t="s">
        <v>33</v>
      </c>
      <c r="D31" s="60">
        <v>7108</v>
      </c>
      <c r="E31" s="59">
        <v>1.69</v>
      </c>
      <c r="F31" s="59">
        <v>24.03</v>
      </c>
      <c r="G31" s="59">
        <v>2.09</v>
      </c>
      <c r="H31" s="60">
        <v>14855.72</v>
      </c>
    </row>
    <row r="32" spans="1:8" ht="18.75" customHeight="1">
      <c r="A32" s="59" t="s">
        <v>94</v>
      </c>
      <c r="B32" s="56" t="s">
        <v>68</v>
      </c>
      <c r="C32" s="56" t="s">
        <v>45</v>
      </c>
      <c r="D32" s="59">
        <v>111.6</v>
      </c>
      <c r="E32" s="59">
        <v>350.94</v>
      </c>
      <c r="F32" s="59">
        <v>24.03</v>
      </c>
      <c r="G32" s="59">
        <v>435.27</v>
      </c>
      <c r="H32" s="60">
        <v>48576.13</v>
      </c>
    </row>
    <row r="33" spans="1:8" ht="18.75" customHeight="1">
      <c r="A33" s="59" t="s">
        <v>95</v>
      </c>
      <c r="B33" s="56" t="s">
        <v>70</v>
      </c>
      <c r="C33" s="56" t="s">
        <v>45</v>
      </c>
      <c r="D33" s="59">
        <v>719.04</v>
      </c>
      <c r="E33" s="59">
        <v>379.07</v>
      </c>
      <c r="F33" s="59">
        <v>24.03</v>
      </c>
      <c r="G33" s="59">
        <v>470.16</v>
      </c>
      <c r="H33" s="60">
        <v>338063.84</v>
      </c>
    </row>
    <row r="34" spans="1:8" ht="18.75" customHeight="1">
      <c r="A34" s="59" t="s">
        <v>39</v>
      </c>
      <c r="B34" s="56" t="s">
        <v>72</v>
      </c>
      <c r="C34" s="61"/>
      <c r="D34" s="61"/>
      <c r="E34" s="61"/>
      <c r="F34" s="61"/>
      <c r="G34" s="61"/>
      <c r="H34" s="57"/>
    </row>
    <row r="35" spans="1:8" ht="18.75" customHeight="1">
      <c r="A35" s="59" t="s">
        <v>96</v>
      </c>
      <c r="B35" s="56" t="s">
        <v>74</v>
      </c>
      <c r="C35" s="56" t="s">
        <v>49</v>
      </c>
      <c r="D35" s="59">
        <v>20</v>
      </c>
      <c r="E35" s="59">
        <v>24.81</v>
      </c>
      <c r="F35" s="59">
        <v>24.03</v>
      </c>
      <c r="G35" s="59">
        <v>30.77</v>
      </c>
      <c r="H35" s="59">
        <v>615.4</v>
      </c>
    </row>
    <row r="36" spans="1:8" ht="18.75" customHeight="1">
      <c r="A36" s="59" t="s">
        <v>97</v>
      </c>
      <c r="B36" s="56" t="s">
        <v>47</v>
      </c>
      <c r="C36" s="56" t="s">
        <v>46</v>
      </c>
      <c r="D36" s="59">
        <v>4</v>
      </c>
      <c r="E36" s="59">
        <v>137.32</v>
      </c>
      <c r="F36" s="59">
        <v>24.03</v>
      </c>
      <c r="G36" s="59">
        <v>170.31</v>
      </c>
      <c r="H36" s="59">
        <v>681.24</v>
      </c>
    </row>
    <row r="37" spans="1:8" ht="18.75" customHeight="1">
      <c r="A37" s="59" t="s">
        <v>98</v>
      </c>
      <c r="B37" s="56" t="s">
        <v>77</v>
      </c>
      <c r="C37" s="56" t="s">
        <v>46</v>
      </c>
      <c r="D37" s="59">
        <v>6</v>
      </c>
      <c r="E37" s="59">
        <v>505.54</v>
      </c>
      <c r="F37" s="59">
        <v>24.03</v>
      </c>
      <c r="G37" s="59">
        <v>627.02</v>
      </c>
      <c r="H37" s="60">
        <v>3762.12</v>
      </c>
    </row>
    <row r="38" spans="1:8" ht="18.75" customHeight="1">
      <c r="A38" s="59">
        <v>5</v>
      </c>
      <c r="B38" s="56" t="s">
        <v>99</v>
      </c>
      <c r="C38" s="61"/>
      <c r="D38" s="61"/>
      <c r="E38" s="61"/>
      <c r="F38" s="61"/>
      <c r="G38" s="61"/>
      <c r="H38" s="57"/>
    </row>
    <row r="39" spans="1:8" ht="18.75" customHeight="1">
      <c r="A39" s="59" t="s">
        <v>40</v>
      </c>
      <c r="B39" s="56" t="s">
        <v>62</v>
      </c>
      <c r="C39" s="61"/>
      <c r="D39" s="61"/>
      <c r="E39" s="61"/>
      <c r="F39" s="61"/>
      <c r="G39" s="61"/>
      <c r="H39" s="57"/>
    </row>
    <row r="40" spans="1:8" ht="18.75" customHeight="1">
      <c r="A40" s="59" t="s">
        <v>100</v>
      </c>
      <c r="B40" s="56" t="s">
        <v>44</v>
      </c>
      <c r="C40" s="56" t="s">
        <v>33</v>
      </c>
      <c r="D40" s="59">
        <v>613.6</v>
      </c>
      <c r="E40" s="59">
        <v>1.69</v>
      </c>
      <c r="F40" s="59">
        <v>24.03</v>
      </c>
      <c r="G40" s="59">
        <v>2.09</v>
      </c>
      <c r="H40" s="60">
        <v>1282.42</v>
      </c>
    </row>
    <row r="41" spans="1:8" ht="18.75" customHeight="1">
      <c r="A41" s="59" t="s">
        <v>101</v>
      </c>
      <c r="B41" s="56" t="s">
        <v>70</v>
      </c>
      <c r="C41" s="56" t="s">
        <v>45</v>
      </c>
      <c r="D41" s="59">
        <v>58.9</v>
      </c>
      <c r="E41" s="59">
        <v>379.07</v>
      </c>
      <c r="F41" s="59">
        <v>24.03</v>
      </c>
      <c r="G41" s="59">
        <v>470.16</v>
      </c>
      <c r="H41" s="60">
        <v>27692.42</v>
      </c>
    </row>
    <row r="42" spans="1:8" ht="18.75" customHeight="1">
      <c r="A42" s="59" t="s">
        <v>41</v>
      </c>
      <c r="B42" s="56" t="s">
        <v>72</v>
      </c>
      <c r="C42" s="61"/>
      <c r="D42" s="61"/>
      <c r="E42" s="61"/>
      <c r="F42" s="61"/>
      <c r="G42" s="61"/>
      <c r="H42" s="57"/>
    </row>
    <row r="43" spans="1:8" ht="18.75" customHeight="1">
      <c r="A43" s="59" t="s">
        <v>102</v>
      </c>
      <c r="B43" s="56" t="s">
        <v>74</v>
      </c>
      <c r="C43" s="56" t="s">
        <v>49</v>
      </c>
      <c r="D43" s="59">
        <v>5</v>
      </c>
      <c r="E43" s="59">
        <v>24.81</v>
      </c>
      <c r="F43" s="59">
        <v>24.03</v>
      </c>
      <c r="G43" s="59">
        <v>30.77</v>
      </c>
      <c r="H43" s="59">
        <v>153.85</v>
      </c>
    </row>
    <row r="44" spans="1:8" ht="18.75" customHeight="1">
      <c r="A44" s="59" t="s">
        <v>103</v>
      </c>
      <c r="B44" s="56" t="s">
        <v>47</v>
      </c>
      <c r="C44" s="56" t="s">
        <v>46</v>
      </c>
      <c r="D44" s="59">
        <v>1</v>
      </c>
      <c r="E44" s="59">
        <v>137.32</v>
      </c>
      <c r="F44" s="59">
        <v>24.03</v>
      </c>
      <c r="G44" s="59">
        <v>170.31</v>
      </c>
      <c r="H44" s="59">
        <v>170.31</v>
      </c>
    </row>
    <row r="45" spans="1:8" ht="18.75" customHeight="1">
      <c r="A45" s="59" t="s">
        <v>104</v>
      </c>
      <c r="B45" s="56" t="s">
        <v>77</v>
      </c>
      <c r="C45" s="56" t="s">
        <v>46</v>
      </c>
      <c r="D45" s="59">
        <v>4</v>
      </c>
      <c r="E45" s="59">
        <v>505.54</v>
      </c>
      <c r="F45" s="59">
        <v>24.03</v>
      </c>
      <c r="G45" s="59">
        <v>627.02</v>
      </c>
      <c r="H45" s="60">
        <v>2508.08</v>
      </c>
    </row>
    <row r="46" spans="1:8" ht="18.75" customHeight="1">
      <c r="A46" s="59">
        <v>6</v>
      </c>
      <c r="B46" s="56" t="s">
        <v>105</v>
      </c>
      <c r="C46" s="61"/>
      <c r="D46" s="61"/>
      <c r="E46" s="61"/>
      <c r="F46" s="61"/>
      <c r="G46" s="61"/>
      <c r="H46" s="57"/>
    </row>
    <row r="47" spans="1:8" ht="18.75" customHeight="1">
      <c r="A47" s="59" t="s">
        <v>48</v>
      </c>
      <c r="B47" s="56" t="s">
        <v>62</v>
      </c>
      <c r="C47" s="61"/>
      <c r="D47" s="61"/>
      <c r="E47" s="61"/>
      <c r="F47" s="61"/>
      <c r="G47" s="61"/>
      <c r="H47" s="57"/>
    </row>
    <row r="48" spans="1:8" ht="18.75" customHeight="1">
      <c r="A48" s="59" t="s">
        <v>106</v>
      </c>
      <c r="B48" s="56" t="s">
        <v>44</v>
      </c>
      <c r="C48" s="56" t="s">
        <v>33</v>
      </c>
      <c r="D48" s="60">
        <v>5540</v>
      </c>
      <c r="E48" s="59">
        <v>1.69</v>
      </c>
      <c r="F48" s="59">
        <v>24.03</v>
      </c>
      <c r="G48" s="59">
        <v>2.09</v>
      </c>
      <c r="H48" s="60">
        <v>11578.6</v>
      </c>
    </row>
    <row r="49" spans="1:8" ht="18.75" customHeight="1">
      <c r="A49" s="59" t="s">
        <v>107</v>
      </c>
      <c r="B49" s="56" t="s">
        <v>70</v>
      </c>
      <c r="C49" s="56" t="s">
        <v>45</v>
      </c>
      <c r="D49" s="59">
        <v>531.84</v>
      </c>
      <c r="E49" s="59">
        <v>379.07</v>
      </c>
      <c r="F49" s="59">
        <v>24.03</v>
      </c>
      <c r="G49" s="59">
        <v>470.16</v>
      </c>
      <c r="H49" s="60">
        <v>250049.89</v>
      </c>
    </row>
    <row r="50" spans="1:8" ht="18.75" customHeight="1">
      <c r="A50" s="59" t="s">
        <v>50</v>
      </c>
      <c r="B50" s="56" t="s">
        <v>72</v>
      </c>
      <c r="C50" s="61"/>
      <c r="D50" s="61"/>
      <c r="E50" s="61"/>
      <c r="F50" s="61"/>
      <c r="G50" s="61"/>
      <c r="H50" s="57"/>
    </row>
    <row r="51" spans="1:8" ht="18.75" customHeight="1">
      <c r="A51" s="59" t="s">
        <v>108</v>
      </c>
      <c r="B51" s="56" t="s">
        <v>74</v>
      </c>
      <c r="C51" s="56" t="s">
        <v>49</v>
      </c>
      <c r="D51" s="59">
        <v>36</v>
      </c>
      <c r="E51" s="59">
        <v>24.81</v>
      </c>
      <c r="F51" s="59">
        <v>24.03</v>
      </c>
      <c r="G51" s="59">
        <v>30.77</v>
      </c>
      <c r="H51" s="60">
        <v>1107.72</v>
      </c>
    </row>
    <row r="52" spans="1:8" ht="18.75" customHeight="1">
      <c r="A52" s="59" t="s">
        <v>109</v>
      </c>
      <c r="B52" s="56" t="s">
        <v>47</v>
      </c>
      <c r="C52" s="56" t="s">
        <v>46</v>
      </c>
      <c r="D52" s="59">
        <v>13</v>
      </c>
      <c r="E52" s="59">
        <v>137.32</v>
      </c>
      <c r="F52" s="59">
        <v>24.03</v>
      </c>
      <c r="G52" s="59">
        <v>170.31</v>
      </c>
      <c r="H52" s="60">
        <v>2214.03</v>
      </c>
    </row>
    <row r="53" spans="1:8" ht="18.75" customHeight="1">
      <c r="A53" s="59" t="s">
        <v>110</v>
      </c>
      <c r="B53" s="56" t="s">
        <v>77</v>
      </c>
      <c r="C53" s="56" t="s">
        <v>46</v>
      </c>
      <c r="D53" s="59">
        <v>14</v>
      </c>
      <c r="E53" s="59">
        <v>505.54</v>
      </c>
      <c r="F53" s="59">
        <v>24.03</v>
      </c>
      <c r="G53" s="59">
        <v>627.02</v>
      </c>
      <c r="H53" s="60">
        <v>8778.28</v>
      </c>
    </row>
    <row r="54" spans="1:8" ht="18.75" customHeight="1">
      <c r="A54" s="59">
        <v>7</v>
      </c>
      <c r="B54" s="56" t="s">
        <v>111</v>
      </c>
      <c r="C54" s="61"/>
      <c r="D54" s="61"/>
      <c r="E54" s="61"/>
      <c r="F54" s="61"/>
      <c r="G54" s="61"/>
      <c r="H54" s="57"/>
    </row>
    <row r="55" spans="1:8" ht="18.75" customHeight="1">
      <c r="A55" s="59" t="s">
        <v>51</v>
      </c>
      <c r="B55" s="56" t="s">
        <v>62</v>
      </c>
      <c r="C55" s="61"/>
      <c r="D55" s="61"/>
      <c r="E55" s="61"/>
      <c r="F55" s="61"/>
      <c r="G55" s="61"/>
      <c r="H55" s="57"/>
    </row>
    <row r="56" spans="1:8" ht="18.75" customHeight="1">
      <c r="A56" s="59" t="s">
        <v>112</v>
      </c>
      <c r="B56" s="56" t="s">
        <v>44</v>
      </c>
      <c r="C56" s="56" t="s">
        <v>33</v>
      </c>
      <c r="D56" s="59">
        <v>615.2</v>
      </c>
      <c r="E56" s="59">
        <v>1.69</v>
      </c>
      <c r="F56" s="59">
        <v>24.03</v>
      </c>
      <c r="G56" s="59">
        <v>2.09</v>
      </c>
      <c r="H56" s="60">
        <v>1285.76</v>
      </c>
    </row>
    <row r="57" spans="1:8" ht="18.75" customHeight="1">
      <c r="A57" s="59" t="s">
        <v>113</v>
      </c>
      <c r="B57" s="56" t="s">
        <v>70</v>
      </c>
      <c r="C57" s="56" t="s">
        <v>45</v>
      </c>
      <c r="D57" s="59">
        <v>59.05</v>
      </c>
      <c r="E57" s="59">
        <v>379.07</v>
      </c>
      <c r="F57" s="59">
        <v>24.03</v>
      </c>
      <c r="G57" s="59">
        <v>470.16</v>
      </c>
      <c r="H57" s="60">
        <v>27762.94</v>
      </c>
    </row>
    <row r="58" spans="1:8" ht="18.75" customHeight="1">
      <c r="A58" s="59" t="s">
        <v>114</v>
      </c>
      <c r="B58" s="56" t="s">
        <v>72</v>
      </c>
      <c r="C58" s="61"/>
      <c r="D58" s="61"/>
      <c r="E58" s="61"/>
      <c r="F58" s="61"/>
      <c r="G58" s="61"/>
      <c r="H58" s="57"/>
    </row>
    <row r="59" spans="1:8" ht="18.75" customHeight="1">
      <c r="A59" s="59" t="s">
        <v>115</v>
      </c>
      <c r="B59" s="56" t="s">
        <v>74</v>
      </c>
      <c r="C59" s="56" t="s">
        <v>49</v>
      </c>
      <c r="D59" s="59">
        <v>4</v>
      </c>
      <c r="E59" s="59">
        <v>24.81</v>
      </c>
      <c r="F59" s="59">
        <v>24.03</v>
      </c>
      <c r="G59" s="59">
        <v>30.77</v>
      </c>
      <c r="H59" s="59">
        <v>123.08</v>
      </c>
    </row>
    <row r="60" spans="1:8" ht="18.75" customHeight="1">
      <c r="A60" s="59" t="s">
        <v>116</v>
      </c>
      <c r="B60" s="56" t="s">
        <v>47</v>
      </c>
      <c r="C60" s="56" t="s">
        <v>46</v>
      </c>
      <c r="D60" s="59">
        <v>3</v>
      </c>
      <c r="E60" s="59">
        <v>137.32</v>
      </c>
      <c r="F60" s="59">
        <v>24.03</v>
      </c>
      <c r="G60" s="59">
        <v>170.31</v>
      </c>
      <c r="H60" s="59">
        <v>510.93</v>
      </c>
    </row>
    <row r="61" spans="1:8" ht="18.75" customHeight="1">
      <c r="A61" s="59" t="s">
        <v>117</v>
      </c>
      <c r="B61" s="56" t="s">
        <v>77</v>
      </c>
      <c r="C61" s="56" t="s">
        <v>46</v>
      </c>
      <c r="D61" s="59">
        <v>4</v>
      </c>
      <c r="E61" s="59">
        <v>505.54</v>
      </c>
      <c r="F61" s="59">
        <v>24.03</v>
      </c>
      <c r="G61" s="59">
        <v>627.02</v>
      </c>
      <c r="H61" s="60">
        <v>2508.08</v>
      </c>
    </row>
    <row r="62" spans="1:8" ht="18.75" customHeight="1">
      <c r="A62" s="59">
        <v>8</v>
      </c>
      <c r="B62" s="56" t="s">
        <v>118</v>
      </c>
      <c r="C62" s="61"/>
      <c r="D62" s="61"/>
      <c r="E62" s="61"/>
      <c r="F62" s="61"/>
      <c r="G62" s="61"/>
      <c r="H62" s="57"/>
    </row>
    <row r="63" spans="1:8" ht="18.75" customHeight="1">
      <c r="A63" s="59" t="s">
        <v>52</v>
      </c>
      <c r="B63" s="56" t="s">
        <v>62</v>
      </c>
      <c r="C63" s="61"/>
      <c r="D63" s="61"/>
      <c r="E63" s="61"/>
      <c r="F63" s="61"/>
      <c r="G63" s="61"/>
      <c r="H63" s="57"/>
    </row>
    <row r="64" spans="1:8" ht="18.75" customHeight="1">
      <c r="A64" s="59" t="s">
        <v>119</v>
      </c>
      <c r="B64" s="56" t="s">
        <v>44</v>
      </c>
      <c r="C64" s="56" t="s">
        <v>33</v>
      </c>
      <c r="D64" s="60">
        <v>8980</v>
      </c>
      <c r="E64" s="59">
        <v>1.69</v>
      </c>
      <c r="F64" s="59">
        <v>24.03</v>
      </c>
      <c r="G64" s="59">
        <v>2.09</v>
      </c>
      <c r="H64" s="60">
        <v>18768.2</v>
      </c>
    </row>
    <row r="65" spans="1:8" ht="18.75" customHeight="1">
      <c r="A65" s="59" t="s">
        <v>120</v>
      </c>
      <c r="B65" s="56" t="s">
        <v>70</v>
      </c>
      <c r="C65" s="56" t="s">
        <v>45</v>
      </c>
      <c r="D65" s="60">
        <v>1077.6</v>
      </c>
      <c r="E65" s="59">
        <v>379.07</v>
      </c>
      <c r="F65" s="59">
        <v>24.03</v>
      </c>
      <c r="G65" s="59">
        <v>470.16</v>
      </c>
      <c r="H65" s="60">
        <v>506644.41</v>
      </c>
    </row>
    <row r="66" spans="1:8" ht="18.75" customHeight="1">
      <c r="A66" s="59" t="s">
        <v>121</v>
      </c>
      <c r="B66" s="56" t="s">
        <v>72</v>
      </c>
      <c r="C66" s="61"/>
      <c r="D66" s="61"/>
      <c r="E66" s="61"/>
      <c r="F66" s="61"/>
      <c r="G66" s="61"/>
      <c r="H66" s="57"/>
    </row>
    <row r="67" spans="1:8" ht="18.75" customHeight="1">
      <c r="A67" s="59" t="s">
        <v>122</v>
      </c>
      <c r="B67" s="56" t="s">
        <v>74</v>
      </c>
      <c r="C67" s="56" t="s">
        <v>49</v>
      </c>
      <c r="D67" s="59">
        <v>47</v>
      </c>
      <c r="E67" s="59">
        <v>24.81</v>
      </c>
      <c r="F67" s="59">
        <v>24.03</v>
      </c>
      <c r="G67" s="59">
        <v>30.77</v>
      </c>
      <c r="H67" s="60">
        <v>1446.19</v>
      </c>
    </row>
    <row r="68" spans="1:8" ht="18.75" customHeight="1">
      <c r="A68" s="59" t="s">
        <v>123</v>
      </c>
      <c r="B68" s="56" t="s">
        <v>47</v>
      </c>
      <c r="C68" s="56" t="s">
        <v>46</v>
      </c>
      <c r="D68" s="59">
        <v>7</v>
      </c>
      <c r="E68" s="59">
        <v>137.32</v>
      </c>
      <c r="F68" s="59">
        <v>24.03</v>
      </c>
      <c r="G68" s="59">
        <v>170.31</v>
      </c>
      <c r="H68" s="60">
        <v>1192.17</v>
      </c>
    </row>
    <row r="69" spans="1:8" ht="18.75" customHeight="1">
      <c r="A69" s="59" t="s">
        <v>124</v>
      </c>
      <c r="B69" s="56" t="s">
        <v>77</v>
      </c>
      <c r="C69" s="56" t="s">
        <v>46</v>
      </c>
      <c r="D69" s="59">
        <v>11</v>
      </c>
      <c r="E69" s="59">
        <v>505.54</v>
      </c>
      <c r="F69" s="59">
        <v>24.03</v>
      </c>
      <c r="G69" s="59">
        <v>627.02</v>
      </c>
      <c r="H69" s="60">
        <v>6897.22</v>
      </c>
    </row>
    <row r="70" spans="1:8" ht="18.75" customHeight="1">
      <c r="A70" s="59">
        <v>9</v>
      </c>
      <c r="B70" s="56" t="s">
        <v>125</v>
      </c>
      <c r="C70" s="61"/>
      <c r="D70" s="61"/>
      <c r="E70" s="61"/>
      <c r="F70" s="61"/>
      <c r="G70" s="61"/>
      <c r="H70" s="57"/>
    </row>
    <row r="71" spans="1:8" ht="18.75" customHeight="1">
      <c r="A71" s="59" t="s">
        <v>53</v>
      </c>
      <c r="B71" s="56" t="s">
        <v>62</v>
      </c>
      <c r="C71" s="61"/>
      <c r="D71" s="61"/>
      <c r="E71" s="61"/>
      <c r="F71" s="61"/>
      <c r="G71" s="61"/>
      <c r="H71" s="57"/>
    </row>
    <row r="72" spans="1:8" ht="18.75" customHeight="1">
      <c r="A72" s="59" t="s">
        <v>126</v>
      </c>
      <c r="B72" s="56" t="s">
        <v>44</v>
      </c>
      <c r="C72" s="56" t="s">
        <v>33</v>
      </c>
      <c r="D72" s="60">
        <v>14490</v>
      </c>
      <c r="E72" s="59">
        <v>1.69</v>
      </c>
      <c r="F72" s="59">
        <v>24.03</v>
      </c>
      <c r="G72" s="59">
        <v>2.09</v>
      </c>
      <c r="H72" s="60">
        <v>30284.1</v>
      </c>
    </row>
    <row r="73" spans="1:8" ht="18.75" customHeight="1">
      <c r="A73" s="59" t="s">
        <v>127</v>
      </c>
      <c r="B73" s="56" t="s">
        <v>68</v>
      </c>
      <c r="C73" s="56" t="s">
        <v>45</v>
      </c>
      <c r="D73" s="59">
        <v>727.5</v>
      </c>
      <c r="E73" s="59">
        <v>350.94</v>
      </c>
      <c r="F73" s="59">
        <v>24.03</v>
      </c>
      <c r="G73" s="59">
        <v>435.27</v>
      </c>
      <c r="H73" s="60">
        <v>316658.92</v>
      </c>
    </row>
    <row r="74" spans="1:8" ht="18.75" customHeight="1">
      <c r="A74" s="59" t="s">
        <v>128</v>
      </c>
      <c r="B74" s="56" t="s">
        <v>70</v>
      </c>
      <c r="C74" s="56" t="s">
        <v>45</v>
      </c>
      <c r="D74" s="59">
        <v>809.04</v>
      </c>
      <c r="E74" s="59">
        <v>379.07</v>
      </c>
      <c r="F74" s="59">
        <v>24.03</v>
      </c>
      <c r="G74" s="59">
        <v>470.16</v>
      </c>
      <c r="H74" s="60">
        <v>380378.24</v>
      </c>
    </row>
    <row r="75" spans="1:8" ht="18.75" customHeight="1">
      <c r="A75" s="59" t="s">
        <v>129</v>
      </c>
      <c r="B75" s="56" t="s">
        <v>72</v>
      </c>
      <c r="C75" s="61"/>
      <c r="D75" s="61"/>
      <c r="E75" s="61"/>
      <c r="F75" s="61"/>
      <c r="G75" s="61"/>
      <c r="H75" s="57"/>
    </row>
    <row r="76" spans="1:8" ht="18.75" customHeight="1">
      <c r="A76" s="59" t="s">
        <v>130</v>
      </c>
      <c r="B76" s="56" t="s">
        <v>74</v>
      </c>
      <c r="C76" s="56" t="s">
        <v>49</v>
      </c>
      <c r="D76" s="59">
        <v>30</v>
      </c>
      <c r="E76" s="59">
        <v>24.81</v>
      </c>
      <c r="F76" s="59">
        <v>24.03</v>
      </c>
      <c r="G76" s="59">
        <v>30.77</v>
      </c>
      <c r="H76" s="59">
        <v>923.1</v>
      </c>
    </row>
    <row r="77" spans="1:8" ht="18.75" customHeight="1">
      <c r="A77" s="59" t="s">
        <v>131</v>
      </c>
      <c r="B77" s="56" t="s">
        <v>47</v>
      </c>
      <c r="C77" s="56" t="s">
        <v>46</v>
      </c>
      <c r="D77" s="59">
        <v>22</v>
      </c>
      <c r="E77" s="59">
        <v>137.32</v>
      </c>
      <c r="F77" s="59">
        <v>24.03</v>
      </c>
      <c r="G77" s="59">
        <v>170.31</v>
      </c>
      <c r="H77" s="60">
        <v>3746.82</v>
      </c>
    </row>
    <row r="78" spans="1:8" ht="18.75" customHeight="1">
      <c r="A78" s="59" t="s">
        <v>132</v>
      </c>
      <c r="B78" s="56" t="s">
        <v>77</v>
      </c>
      <c r="C78" s="56" t="s">
        <v>46</v>
      </c>
      <c r="D78" s="59">
        <v>20</v>
      </c>
      <c r="E78" s="59">
        <v>505.54</v>
      </c>
      <c r="F78" s="59">
        <v>24.03</v>
      </c>
      <c r="G78" s="59">
        <v>627.02</v>
      </c>
      <c r="H78" s="60">
        <v>12540.4</v>
      </c>
    </row>
    <row r="79" spans="1:8" ht="18.75" customHeight="1">
      <c r="A79" s="59">
        <v>10</v>
      </c>
      <c r="B79" s="56" t="s">
        <v>133</v>
      </c>
      <c r="C79" s="61"/>
      <c r="D79" s="61"/>
      <c r="E79" s="61"/>
      <c r="F79" s="61"/>
      <c r="G79" s="61"/>
      <c r="H79" s="57"/>
    </row>
    <row r="80" spans="1:8" ht="18.75" customHeight="1">
      <c r="A80" s="59" t="s">
        <v>54</v>
      </c>
      <c r="B80" s="56" t="s">
        <v>62</v>
      </c>
      <c r="C80" s="61"/>
      <c r="D80" s="61"/>
      <c r="E80" s="61"/>
      <c r="F80" s="61"/>
      <c r="G80" s="61"/>
      <c r="H80" s="57"/>
    </row>
    <row r="81" spans="1:8" ht="18.75" customHeight="1">
      <c r="A81" s="59" t="s">
        <v>134</v>
      </c>
      <c r="B81" s="56" t="s">
        <v>44</v>
      </c>
      <c r="C81" s="56" t="s">
        <v>33</v>
      </c>
      <c r="D81" s="59">
        <v>892.4</v>
      </c>
      <c r="E81" s="59">
        <v>1.69</v>
      </c>
      <c r="F81" s="59">
        <v>24.03</v>
      </c>
      <c r="G81" s="59">
        <v>2.09</v>
      </c>
      <c r="H81" s="60">
        <v>1865.11</v>
      </c>
    </row>
    <row r="82" spans="1:8" ht="18.75" customHeight="1">
      <c r="A82" s="59" t="s">
        <v>135</v>
      </c>
      <c r="B82" s="56" t="s">
        <v>70</v>
      </c>
      <c r="C82" s="56" t="s">
        <v>45</v>
      </c>
      <c r="D82" s="59">
        <v>85.67</v>
      </c>
      <c r="E82" s="59">
        <v>379.07</v>
      </c>
      <c r="F82" s="59">
        <v>24.03</v>
      </c>
      <c r="G82" s="59">
        <v>470.16</v>
      </c>
      <c r="H82" s="60">
        <v>40278.6</v>
      </c>
    </row>
    <row r="83" spans="1:8" ht="18.75" customHeight="1">
      <c r="A83" s="59" t="s">
        <v>136</v>
      </c>
      <c r="B83" s="56" t="s">
        <v>72</v>
      </c>
      <c r="C83" s="61"/>
      <c r="D83" s="61"/>
      <c r="E83" s="61"/>
      <c r="F83" s="61"/>
      <c r="G83" s="61"/>
      <c r="H83" s="57"/>
    </row>
    <row r="84" spans="1:8" ht="18.75" customHeight="1">
      <c r="A84" s="59" t="s">
        <v>137</v>
      </c>
      <c r="B84" s="56" t="s">
        <v>74</v>
      </c>
      <c r="C84" s="56" t="s">
        <v>49</v>
      </c>
      <c r="D84" s="59">
        <v>3</v>
      </c>
      <c r="E84" s="59">
        <v>24.81</v>
      </c>
      <c r="F84" s="59">
        <v>24.03</v>
      </c>
      <c r="G84" s="59">
        <v>30.77</v>
      </c>
      <c r="H84" s="59">
        <v>92.31</v>
      </c>
    </row>
    <row r="85" spans="1:8" ht="18.75" customHeight="1">
      <c r="A85" s="59" t="s">
        <v>138</v>
      </c>
      <c r="B85" s="56" t="s">
        <v>47</v>
      </c>
      <c r="C85" s="56" t="s">
        <v>46</v>
      </c>
      <c r="D85" s="59">
        <v>1</v>
      </c>
      <c r="E85" s="59">
        <v>137.32</v>
      </c>
      <c r="F85" s="59">
        <v>24.03</v>
      </c>
      <c r="G85" s="59">
        <v>170.31</v>
      </c>
      <c r="H85" s="59">
        <v>170.31</v>
      </c>
    </row>
    <row r="86" spans="1:8" ht="18.75" customHeight="1">
      <c r="A86" s="59" t="s">
        <v>139</v>
      </c>
      <c r="B86" s="56" t="s">
        <v>77</v>
      </c>
      <c r="C86" s="56" t="s">
        <v>46</v>
      </c>
      <c r="D86" s="59">
        <v>2</v>
      </c>
      <c r="E86" s="59">
        <v>505.54</v>
      </c>
      <c r="F86" s="59">
        <v>24.03</v>
      </c>
      <c r="G86" s="59">
        <v>627.02</v>
      </c>
      <c r="H86" s="60">
        <v>1254.04</v>
      </c>
    </row>
    <row r="87" spans="1:8" ht="18.75" customHeight="1">
      <c r="A87" s="59">
        <v>11</v>
      </c>
      <c r="B87" s="56" t="s">
        <v>140</v>
      </c>
      <c r="C87" s="61"/>
      <c r="D87" s="61"/>
      <c r="E87" s="61"/>
      <c r="F87" s="61"/>
      <c r="G87" s="61"/>
      <c r="H87" s="57"/>
    </row>
    <row r="88" spans="1:8" ht="18.75" customHeight="1">
      <c r="A88" s="59" t="s">
        <v>141</v>
      </c>
      <c r="B88" s="56" t="s">
        <v>62</v>
      </c>
      <c r="C88" s="61"/>
      <c r="D88" s="61"/>
      <c r="E88" s="61"/>
      <c r="F88" s="61"/>
      <c r="G88" s="61"/>
      <c r="H88" s="57"/>
    </row>
    <row r="89" spans="1:8" ht="18.75" customHeight="1">
      <c r="A89" s="59" t="s">
        <v>142</v>
      </c>
      <c r="B89" s="56" t="s">
        <v>44</v>
      </c>
      <c r="C89" s="56" t="s">
        <v>33</v>
      </c>
      <c r="D89" s="59">
        <v>748.5</v>
      </c>
      <c r="E89" s="59">
        <v>1.69</v>
      </c>
      <c r="F89" s="59">
        <v>24.03</v>
      </c>
      <c r="G89" s="59">
        <v>2.09</v>
      </c>
      <c r="H89" s="60">
        <v>1564.36</v>
      </c>
    </row>
    <row r="90" spans="1:8" ht="18.75" customHeight="1">
      <c r="A90" s="59" t="s">
        <v>143</v>
      </c>
      <c r="B90" s="56" t="s">
        <v>70</v>
      </c>
      <c r="C90" s="56" t="s">
        <v>45</v>
      </c>
      <c r="D90" s="59">
        <v>71.85</v>
      </c>
      <c r="E90" s="59">
        <v>379.07</v>
      </c>
      <c r="F90" s="59">
        <v>24.03</v>
      </c>
      <c r="G90" s="59">
        <v>470.16</v>
      </c>
      <c r="H90" s="60">
        <v>33780.99</v>
      </c>
    </row>
    <row r="91" spans="1:8" ht="18.75" customHeight="1">
      <c r="A91" s="59" t="s">
        <v>144</v>
      </c>
      <c r="B91" s="56" t="s">
        <v>72</v>
      </c>
      <c r="C91" s="61"/>
      <c r="D91" s="61"/>
      <c r="E91" s="61"/>
      <c r="F91" s="61"/>
      <c r="G91" s="61"/>
      <c r="H91" s="57"/>
    </row>
    <row r="92" spans="1:8" ht="18.75" customHeight="1">
      <c r="A92" s="59" t="s">
        <v>145</v>
      </c>
      <c r="B92" s="56" t="s">
        <v>74</v>
      </c>
      <c r="C92" s="56" t="s">
        <v>49</v>
      </c>
      <c r="D92" s="59">
        <v>5</v>
      </c>
      <c r="E92" s="59">
        <v>24.81</v>
      </c>
      <c r="F92" s="59">
        <v>24.03</v>
      </c>
      <c r="G92" s="59">
        <v>30.77</v>
      </c>
      <c r="H92" s="59">
        <v>153.85</v>
      </c>
    </row>
    <row r="93" spans="1:8" ht="18.75" customHeight="1">
      <c r="A93" s="59" t="s">
        <v>146</v>
      </c>
      <c r="B93" s="56" t="s">
        <v>47</v>
      </c>
      <c r="C93" s="56" t="s">
        <v>46</v>
      </c>
      <c r="D93" s="59">
        <v>2</v>
      </c>
      <c r="E93" s="59">
        <v>137.32</v>
      </c>
      <c r="F93" s="59">
        <v>24.03</v>
      </c>
      <c r="G93" s="59">
        <v>170.31</v>
      </c>
      <c r="H93" s="59">
        <v>340.62</v>
      </c>
    </row>
    <row r="94" spans="1:8" ht="18.75" customHeight="1">
      <c r="A94" s="59" t="s">
        <v>147</v>
      </c>
      <c r="B94" s="56" t="s">
        <v>77</v>
      </c>
      <c r="C94" s="56" t="s">
        <v>46</v>
      </c>
      <c r="D94" s="59">
        <v>3</v>
      </c>
      <c r="E94" s="59">
        <v>505.54</v>
      </c>
      <c r="F94" s="59">
        <v>24.03</v>
      </c>
      <c r="G94" s="59">
        <v>627.02</v>
      </c>
      <c r="H94" s="60">
        <v>1881.06</v>
      </c>
    </row>
    <row r="95" spans="1:8" ht="18.75" customHeight="1">
      <c r="A95" s="59">
        <v>12</v>
      </c>
      <c r="B95" s="56" t="s">
        <v>148</v>
      </c>
      <c r="C95" s="61"/>
      <c r="D95" s="61"/>
      <c r="E95" s="61"/>
      <c r="F95" s="61"/>
      <c r="G95" s="61"/>
      <c r="H95" s="57"/>
    </row>
    <row r="96" spans="1:8" ht="18.75" customHeight="1">
      <c r="A96" s="59" t="s">
        <v>149</v>
      </c>
      <c r="B96" s="56" t="s">
        <v>62</v>
      </c>
      <c r="C96" s="61"/>
      <c r="D96" s="61"/>
      <c r="E96" s="61"/>
      <c r="F96" s="61"/>
      <c r="G96" s="61"/>
      <c r="H96" s="57"/>
    </row>
    <row r="97" spans="1:8" ht="18.75" customHeight="1">
      <c r="A97" s="59" t="s">
        <v>150</v>
      </c>
      <c r="B97" s="56" t="s">
        <v>44</v>
      </c>
      <c r="C97" s="56" t="s">
        <v>33</v>
      </c>
      <c r="D97" s="60">
        <v>5790</v>
      </c>
      <c r="E97" s="59">
        <v>1.69</v>
      </c>
      <c r="F97" s="59">
        <v>24.03</v>
      </c>
      <c r="G97" s="59">
        <v>2.09</v>
      </c>
      <c r="H97" s="60">
        <v>12101.1</v>
      </c>
    </row>
    <row r="98" spans="1:8" ht="18.75" customHeight="1">
      <c r="A98" s="59" t="s">
        <v>151</v>
      </c>
      <c r="B98" s="56" t="s">
        <v>70</v>
      </c>
      <c r="C98" s="56" t="s">
        <v>45</v>
      </c>
      <c r="D98" s="59">
        <v>555.84</v>
      </c>
      <c r="E98" s="59">
        <v>379.07</v>
      </c>
      <c r="F98" s="59">
        <v>24.03</v>
      </c>
      <c r="G98" s="59">
        <v>470.16</v>
      </c>
      <c r="H98" s="60">
        <v>261333.73</v>
      </c>
    </row>
    <row r="99" spans="1:8" ht="18.75" customHeight="1">
      <c r="A99" s="59" t="s">
        <v>152</v>
      </c>
      <c r="B99" s="56" t="s">
        <v>72</v>
      </c>
      <c r="C99" s="61"/>
      <c r="D99" s="61"/>
      <c r="E99" s="61"/>
      <c r="F99" s="61"/>
      <c r="G99" s="61"/>
      <c r="H99" s="57"/>
    </row>
    <row r="100" spans="1:8" ht="18.75" customHeight="1">
      <c r="A100" s="59" t="s">
        <v>153</v>
      </c>
      <c r="B100" s="56" t="s">
        <v>74</v>
      </c>
      <c r="C100" s="56" t="s">
        <v>49</v>
      </c>
      <c r="D100" s="59">
        <v>34</v>
      </c>
      <c r="E100" s="59">
        <v>24.81</v>
      </c>
      <c r="F100" s="59">
        <v>24.03</v>
      </c>
      <c r="G100" s="59">
        <v>30.77</v>
      </c>
      <c r="H100" s="60">
        <v>1046.18</v>
      </c>
    </row>
    <row r="101" spans="1:8" ht="18.75" customHeight="1">
      <c r="A101" s="59" t="s">
        <v>154</v>
      </c>
      <c r="B101" s="56" t="s">
        <v>47</v>
      </c>
      <c r="C101" s="56" t="s">
        <v>46</v>
      </c>
      <c r="D101" s="59">
        <v>9</v>
      </c>
      <c r="E101" s="59">
        <v>137.32</v>
      </c>
      <c r="F101" s="59">
        <v>24.03</v>
      </c>
      <c r="G101" s="59">
        <v>170.31</v>
      </c>
      <c r="H101" s="60">
        <v>1532.79</v>
      </c>
    </row>
    <row r="102" spans="1:8" ht="18.75" customHeight="1">
      <c r="A102" s="59" t="s">
        <v>155</v>
      </c>
      <c r="B102" s="56" t="s">
        <v>77</v>
      </c>
      <c r="C102" s="56" t="s">
        <v>46</v>
      </c>
      <c r="D102" s="59">
        <v>14</v>
      </c>
      <c r="E102" s="59">
        <v>505.54</v>
      </c>
      <c r="F102" s="59">
        <v>24.03</v>
      </c>
      <c r="G102" s="59">
        <v>627.02</v>
      </c>
      <c r="H102" s="60">
        <v>8778.28</v>
      </c>
    </row>
    <row r="103" spans="1:8" ht="37.5">
      <c r="A103" s="59"/>
      <c r="B103" s="59"/>
      <c r="C103" s="59"/>
      <c r="D103" s="59"/>
      <c r="E103" s="59"/>
      <c r="F103" s="59"/>
      <c r="G103" s="59" t="s">
        <v>156</v>
      </c>
      <c r="H103" s="60">
        <v>3216256.61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Glederson Henrique Grein</dc:creator>
  <cp:keywords/>
  <dc:description/>
  <cp:lastModifiedBy>Thiago Roberto Pereira</cp:lastModifiedBy>
  <cp:lastPrinted>2018-03-07T14:17:45Z</cp:lastPrinted>
  <dcterms:created xsi:type="dcterms:W3CDTF">2018-03-07T14:23:23Z</dcterms:created>
  <dcterms:modified xsi:type="dcterms:W3CDTF">2019-06-28T16:06:35Z</dcterms:modified>
  <cp:category/>
  <cp:version/>
  <cp:contentType/>
  <cp:contentStatus/>
</cp:coreProperties>
</file>