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  <sheet name="Plan1" sheetId="2" r:id="rId2"/>
  </sheets>
  <definedNames>
    <definedName name="_xlfn.IFERROR" hidden="1">#NAME?</definedName>
    <definedName name="_xlnm.Print_Area" localSheetId="0">'ModeloPlanilhaObras'!$A$1:$L$161</definedName>
  </definedNames>
  <calcPr fullCalcOnLoad="1"/>
</workbook>
</file>

<file path=xl/sharedStrings.xml><?xml version="1.0" encoding="utf-8"?>
<sst xmlns="http://schemas.openxmlformats.org/spreadsheetml/2006/main" count="444" uniqueCount="332">
  <si>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</si>
  <si>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</si>
  <si>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</si>
  <si>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</si>
  <si>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</si>
  <si>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</si>
  <si>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</si>
  <si>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</si>
  <si>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</si>
  <si>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</si>
  <si>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</si>
  <si>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</si>
  <si>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</si>
  <si>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</si>
  <si>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</si>
  <si>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</si>
  <si>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</si>
  <si>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</si>
  <si>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</si>
  <si>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</si>
  <si>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</si>
  <si>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</si>
  <si>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</si>
  <si>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</si>
  <si>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</si>
  <si>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</si>
  <si>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</si>
  <si>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</si>
  <si>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</si>
  <si>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</si>
  <si>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</si>
  <si>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</si>
  <si>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</si>
  <si>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M2</t>
  </si>
  <si>
    <t>PROPONENTE:</t>
  </si>
  <si>
    <t>2.1</t>
  </si>
  <si>
    <t>3.1</t>
  </si>
  <si>
    <t>4.1</t>
  </si>
  <si>
    <t>4.2</t>
  </si>
  <si>
    <t>5.1</t>
  </si>
  <si>
    <t>5.2</t>
  </si>
  <si>
    <t>M3</t>
  </si>
  <si>
    <t>M</t>
  </si>
  <si>
    <t>QUANT.</t>
  </si>
  <si>
    <t>PLACA DE OBRA EM CHAPA DE ACO GALVANIZADO</t>
  </si>
  <si>
    <t>UN</t>
  </si>
  <si>
    <t>4.3</t>
  </si>
  <si>
    <t>6.1</t>
  </si>
  <si>
    <t>TEM</t>
  </si>
  <si>
    <t>DESCRIÇAO DO SERVIÇO</t>
  </si>
  <si>
    <t>*Fonte</t>
  </si>
  <si>
    <t>Cotação</t>
  </si>
  <si>
    <t>PREÇO UNITÁRIO R$</t>
  </si>
  <si>
    <t>TOTAL R$</t>
  </si>
  <si>
    <t>LEVANTAMENTO PLANIALTIMÉTRICO</t>
  </si>
  <si>
    <t>M²</t>
  </si>
  <si>
    <t>493218002155-Cotação-06/2018</t>
  </si>
  <si>
    <t>PROJETO ARQUITETÔNICO</t>
  </si>
  <si>
    <t>493218002156-Cotação-06/2018</t>
  </si>
  <si>
    <t>ESTRUTURA METALICA</t>
  </si>
  <si>
    <t>ESTRUTURA METÁLICA</t>
  </si>
  <si>
    <t>493218002157-Cotação-06/2018</t>
  </si>
  <si>
    <t>PAISAGÍSTICO</t>
  </si>
  <si>
    <t>493218002158-Cotação-06/2018</t>
  </si>
  <si>
    <t>HIDROSANITÁRIO</t>
  </si>
  <si>
    <t>493218002159-Cotação-06/2018</t>
  </si>
  <si>
    <t>DRENAGEM PLUVIAL COM APROVEITAMENTO DE ÁGUA DA CHUVA</t>
  </si>
  <si>
    <t>493218002160-Cotação-06/2018</t>
  </si>
  <si>
    <t>DRENAGEM DO TERRENO</t>
  </si>
  <si>
    <t>7.1</t>
  </si>
  <si>
    <t>493218002161-Cotação-06/2018</t>
  </si>
  <si>
    <t>ELÉTRICO</t>
  </si>
  <si>
    <t>8.1</t>
  </si>
  <si>
    <t>493218002162-Cotação-06/2018</t>
  </si>
  <si>
    <t>MEMORIAL DESCRITIVO E ORÇAMENTO</t>
  </si>
  <si>
    <t>9.1</t>
  </si>
  <si>
    <t>UND.</t>
  </si>
  <si>
    <t>493218002163-Cotação-06/2018</t>
  </si>
  <si>
    <t>PROJETOS EXECUTIVOS COMPATIBILIZADOS</t>
  </si>
  <si>
    <t>10.1</t>
  </si>
  <si>
    <t>EXECUTIVO COMPATIBILIZADO</t>
  </si>
  <si>
    <t>493218002164-Cotação-06/2018</t>
  </si>
  <si>
    <t>TOTAL DO ORÇAMENTO</t>
  </si>
  <si>
    <t>BDI (%)</t>
  </si>
  <si>
    <t>SERVIÇOS GERAIS</t>
  </si>
  <si>
    <t>CANTEIRO DE OBRA</t>
  </si>
  <si>
    <t>1.1.1</t>
  </si>
  <si>
    <t>BARRACO DE OBRAS (MONTAGEM)</t>
  </si>
  <si>
    <t>1.1.2</t>
  </si>
  <si>
    <t>BARRACO DE OBRAS (DESMONTAGEM)</t>
  </si>
  <si>
    <t>1.1.3</t>
  </si>
  <si>
    <t>TAPUME DE CHAPA DE MADEIRA COMPENSADA, E= 6MM, COM PINTURA A CAL E REAPROVEITAMENTO DE 2X</t>
  </si>
  <si>
    <t>1.1.4</t>
  </si>
  <si>
    <t>1.1.5</t>
  </si>
  <si>
    <t xml:space="preserve">MOBILIZAÇÃO E DESMOBILIZAÇÃO </t>
  </si>
  <si>
    <t>1.1.6</t>
  </si>
  <si>
    <t>EXECUÇÃO DE SANITÁRIO E VESTIÁRIO EM CANTEIRO DE OBRA EM ALVENARIA, NÃO INCLUSO MOBILIÁRIO. AF_02/2016</t>
  </si>
  <si>
    <t>1.1.7</t>
  </si>
  <si>
    <t>ALUGUEL CONTAINER/ESCRIT INCL INST ELET LARG=2,20 COMP=6,20M ALT=2,50M CHAPA ACO C/NERV TRAPEZ FORRO C/ISOL TERMO/ACUSTICO CHASSIS REFORC PISO COMPENS NAVAL EXC TRANSP/CARGA/DESCARGA</t>
  </si>
  <si>
    <t>1.1.8</t>
  </si>
  <si>
    <t>ENTRADA PROVISORIA DE ENERGIA ELETRICA AEREA TRIFASICA 40A EM POSTE MADEIRA</t>
  </si>
  <si>
    <t>1.1.9</t>
  </si>
  <si>
    <t xml:space="preserve">LIGAÇÃO PROVISÓRIA DE ÁGUA </t>
  </si>
  <si>
    <t>1.1.10</t>
  </si>
  <si>
    <t>INSTALAÇÃO SANITÁRIAS PROVISÓRIAS</t>
  </si>
  <si>
    <t>1.2</t>
  </si>
  <si>
    <t>ADMINISTRAÇÃO LOCAL</t>
  </si>
  <si>
    <t>1.2.1</t>
  </si>
  <si>
    <t>ENGENHEIRO CIVIL DE OBRA PLENO COM ENCARGOS COMPLEMENTARES</t>
  </si>
  <si>
    <t>2</t>
  </si>
  <si>
    <t>INFRAESTRUTURA</t>
  </si>
  <si>
    <t>FUNDAÇÃO PROFUNDA / BASE DO ELEVADOR</t>
  </si>
  <si>
    <t>2.1.1</t>
  </si>
  <si>
    <t>ESTACA HÉLICE CONTÍNUA, DIÂMETRO DE 30 CM, COMPRIMENTO TOTAL ATÉ 15 M, PERFURATRIZ COM TORQUE DE 170 KN.M (EXCLUSIVE MOBILIZAÇÃO E DESMOBILIZAÇÃO). AF_02/2015</t>
  </si>
  <si>
    <t>2.1.2</t>
  </si>
  <si>
    <t>MONTAGEM DE ARMADURA LONGITUDINAL DE ESTACAS DE SEÇÃO CIRCULAR, DIÂMETRO = 16,0 MM. AF_11/2016</t>
  </si>
  <si>
    <t>2.1.3</t>
  </si>
  <si>
    <t>MONTAGEM DE ARMADURA TRANSVERSAL DE ESTACAS DE SEÇÃO CIRCULAR, DIÂMETRO = 6,3 MM. AF_11/2016</t>
  </si>
  <si>
    <t>2.1.4</t>
  </si>
  <si>
    <t>ARMAÇÃO DE BLOCO, VIGA BALDRAME E SAPATA UTILIZANDO AÇO CA-60 DE 5 MM - MONTAGEM. AF_06/2017</t>
  </si>
  <si>
    <t>2.1.5</t>
  </si>
  <si>
    <t>ARMAÇÃO DE BLOCO, VIGA BALDRAME OU SAPATA UTILIZANDO AÇO CA-50 DE 6,3 MM - MONTAGEM. AF_06/2017</t>
  </si>
  <si>
    <t>2.1.6</t>
  </si>
  <si>
    <t>ARMAÇÃO DE BLOCO, VIGA BALDRAME OU SAPATA UTILIZANDO AÇO CA-50 DE 8 MM - MONTAGEM. AF_06/2017</t>
  </si>
  <si>
    <t>2.1.7</t>
  </si>
  <si>
    <t>ARMAÇÃO DE BLOCO, VIGA BALDRAME OU SAPATA UTILIZANDO AÇO CA-50 DE 10 MM - MONTAGEM. AF_06/2017</t>
  </si>
  <si>
    <t>2.1.8</t>
  </si>
  <si>
    <t>ARMAÇÃO DE BLOCO, VIGA BALDRAME OU SAPATA UTILIZANDO AÇO CA-50 DE 12,5 MM - MONTAGEM. AF_06/2017</t>
  </si>
  <si>
    <t>2.1.9</t>
  </si>
  <si>
    <t>FABRICAÇÃO, MONTAGEM E DESMONTAGEM DE FÔRMA PARA VIGA BALDRAME, EM CHAPA DE MADEIRA COMPENSADA RESINADA, E=17 MM, 4 UTILIZAÇÕES. AF_06/2017</t>
  </si>
  <si>
    <t>2.1.10</t>
  </si>
  <si>
    <t>CONCRETAGEM DE RADIER, PISO OU LAJE SOBRE SOLO, FCK 30 MPA, PARA ESPESSURA DE 20 CM - LANÇAMENTO, ADENSAMENTO E ACABAMENTO. AF_09/2017</t>
  </si>
  <si>
    <t>2.1.11</t>
  </si>
  <si>
    <t>ESCAVAÇÃO MECANIZADA PARA BLOCO DE COROAMENTO OU SAPATA, COM PREVISÃO DE FÔRMA, COM RETROESCAVADEIRA. AF_06/2017</t>
  </si>
  <si>
    <t>2.1.12</t>
  </si>
  <si>
    <t>REATERRO MECANIZADO DE VALA COM RETROESCAVADEIRA (CAPACIDADE DA CAÇAMBA DA RETRO: 0,26 M³ / POTÊNCIA: 88 HP), LARGURA DE 0,8 A 1,5 M, PROFUNDIDADE ATÉ 1,5 M, COM SOLO DE 1ª CATEGORIA EM LOCAIS COM BAIXO NÍVEL DE INTERFERÊNCIA. AF_04/2016</t>
  </si>
  <si>
    <t>2.1.13</t>
  </si>
  <si>
    <t>LASTRO DE CONCRETO MAGRO, APLICADO EM PISOS OU RADIERS, ESPESSURA DE 5 CM. AF_07/2016</t>
  </si>
  <si>
    <t>2.1.14</t>
  </si>
  <si>
    <t>ARMAÇÃO DE PUNÇÃO - AÇO CA-25 E BARRA CHATA</t>
  </si>
  <si>
    <t>2.1.15</t>
  </si>
  <si>
    <t>IMPERMEABILIZAÇÃO DE SUPERFÍCIE COM IMPERMEABILIZANTE SEMI-FLEXIVEL (MAI), 3 DEMÃOS. AF_06/2018</t>
  </si>
  <si>
    <t>3</t>
  </si>
  <si>
    <t>SUPRAESTRUTURA</t>
  </si>
  <si>
    <t>ESTRUTURA METÁLICA DO ELEVADOR</t>
  </si>
  <si>
    <t>3.1.1</t>
  </si>
  <si>
    <t>ESTRUTURA METALICA EM ACO ESTRUTURAL GALVANIZADO</t>
  </si>
  <si>
    <t>3.1.2</t>
  </si>
  <si>
    <t>ACESSÓRIOS DA ESTRUTURA METÁLICA, FORNECIMENTO E INSTALAÇÃO (CHAPAS, PARAFUSOS, CHUMBADORES)</t>
  </si>
  <si>
    <t>3.1.3</t>
  </si>
  <si>
    <t>ESTRUTURA METALICA GALVANIZADA DA LATERAL DA PASSARELA</t>
  </si>
  <si>
    <t>3.1.4</t>
  </si>
  <si>
    <t>LAJE PRE-MOLDADA P/PISO, SOBRECARGA 200KG/M2, VAOS ATE 3,50M/E=8CM, C/LAJOTAS E CAP.C/CONC FCK=20MPA, 4CM, INTER-EIXO 38CM, C/ESCORAMENTO (REAPR.3X) E FERRAGEM NEGATIVA</t>
  </si>
  <si>
    <t>4</t>
  </si>
  <si>
    <t>PAREDES / PAINEIS</t>
  </si>
  <si>
    <t>ALVENARIA</t>
  </si>
  <si>
    <t>4.1.1</t>
  </si>
  <si>
    <t>DEMOLIÇÃO DE ALVENARIA DE BLOCO FURADO, DE FORMA MANUAL, SEM REAPROVEITAMENTO. AF_12/2017</t>
  </si>
  <si>
    <t>4.1.2</t>
  </si>
  <si>
    <t>ALVENARIA DE VEDAÇÃO DE BLOCOS CERÂMICOS FURADOS NA VERTICAL DE 14X19X39CM (ESPESSURA 14CM) DE PAREDES COM ÁREA LÍQUIDA MAIOR OU IGUAL A 6M² COM VÃOS E ARGAMASSA DE ASSENTAMENTO COM PREPARO EM BETONEIRA. AF_06/2014</t>
  </si>
  <si>
    <t>4.1.3</t>
  </si>
  <si>
    <t>CHAPISCO APLICADO EM ALVENARIAS E ESTRUTURAS DE CONCRETO INTERNAS, COM COLHER DE PEDREIRO.  ARGAMASSA TRAÇO 1:3 COM PREPARO MANUAL. AF_06/2014</t>
  </si>
  <si>
    <t>4.1.4</t>
  </si>
  <si>
    <t>MASSA ÚNICA, PARA RECEBIMENTO DE PINTURA, EM ARGAMASSA TRAÇO 1:2:8, PREPARO MECÂNICO COM BETONEIRA 400L, APLICADA MANUALMENTE EM FACES INTERNAS DE PAREDES, ESPESSURA DE 20MM, COM EXECUÇÃO DE TALISCAS. AF_06/2014</t>
  </si>
  <si>
    <t>4.1.5</t>
  </si>
  <si>
    <t>FECHAMENTO REMOVÍVEL DE VÃO DE PORTAS, EM MADEIRA (VÃO DO ELEVADOR)  1 MONTAGEM EM OBRA. AF_11/2017</t>
  </si>
  <si>
    <t>4.1.6</t>
  </si>
  <si>
    <t>FIXAÇÃO (ENCUNHAMENTO) DE ALVENARIA DE VEDAÇÃO COM ARGAMASSA APLICADA COM COLHER. AF_03/2016</t>
  </si>
  <si>
    <t>PAREDE DE DRYWALL</t>
  </si>
  <si>
    <t>4.2.1</t>
  </si>
  <si>
    <t>PAREDE COM PLACAS DE GESSO ACARTONADO (DRYWALL), PARA USO INTERNO, COM DUAS FACES SIMPLES E ESTRUTURA METÁLICA COM GUIAS SIMPLES, SEM VÃOS. AF_06/2017_P</t>
  </si>
  <si>
    <t>4.2.2</t>
  </si>
  <si>
    <t>INSTALAÇÃO DE ISOLAMENTO COM LÃ DE ROCHA EM PAREDES DRYWALL. AF_06/2017</t>
  </si>
  <si>
    <t>PAINÉIS</t>
  </si>
  <si>
    <t>4.3.1</t>
  </si>
  <si>
    <t>REVESTIMENTO EM ACM 3MM AZUL</t>
  </si>
  <si>
    <t>4.3.2</t>
  </si>
  <si>
    <t>REVESTIMENTO EM ACM 3MM PRATA</t>
  </si>
  <si>
    <t>4.3.3</t>
  </si>
  <si>
    <t>PLACA CIMENTICIA LISA E = 10 MM, DE 1,20 X 3,00 M (SEM AMIANTO)</t>
  </si>
  <si>
    <t>5</t>
  </si>
  <si>
    <t>ESQUADRIAS</t>
  </si>
  <si>
    <t>ESQUADRIAS DE MADEIRA</t>
  </si>
  <si>
    <t>5.1.1</t>
  </si>
  <si>
    <t>REMOÇÃO DE PORTAS, DE FORMA MANUAL, SEM REAPROVEITAMENTO. AF_12/2017</t>
  </si>
  <si>
    <t>5.1.2</t>
  </si>
  <si>
    <t xml:space="preserve">KIT PORTA PRONTA DE MADEIRA, FOLHA PESADA (NBR 15930) DE 90 X 210 CM, E = 35 MM, NUCLEO SOLIDO, CAPA LISA EM HDF, ACABAMENTO MELAMINICO BRANCO (INCLUI MARCO, ALIZARES, DOBRADICAS E FECHADURA EXTERNA)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</si>
  <si>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5.1.3</t>
  </si>
  <si>
    <t>KIT PORTA PRONTA DE MADEIRA, FOLHA PESADA (NBR 15930) DE 60 X 210 CM, E = 35 MM, NUCLEO SOLIDO, CAPA LISA EM HDF, ACABAMENTO MELAMINICO BRANCO (INCLUI MARCO, ALIZARES, DOBRADICAS E FECHADURA EXTERNA)</t>
  </si>
  <si>
    <t>ESQUADRIAS METÁLICA</t>
  </si>
  <si>
    <t>5.2.1</t>
  </si>
  <si>
    <t>VENEZIANA DE ALUMÍNIO</t>
  </si>
  <si>
    <t>5.2.2</t>
  </si>
  <si>
    <t>PORTA EM ALUMÍNIO DE ABRIR TIPO VENEZIANA COM GUARNIÇÃO, FIXAÇÃO COM PARAFUSOS - FORNECIMENTO E INSTALAÇÃO. AF_08/2015</t>
  </si>
  <si>
    <t>6</t>
  </si>
  <si>
    <t>INSTALAÇÕES ELÉTRICAS</t>
  </si>
  <si>
    <t>6.1.1</t>
  </si>
  <si>
    <t xml:space="preserve">ABRACADEIRA EM ACO PARA AMARRACAO DE ELETRODUTOS, TIPO D, COM 1 1/2" E CUNHA DE FIXACAO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</si>
  <si>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6.1.2</t>
  </si>
  <si>
    <t xml:space="preserve">ARRUELA EM ALUMINIO, COM ROSCA, DE 1 1/2", PARA ELETRODUTO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</si>
  <si>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6.1.3</t>
  </si>
  <si>
    <t>CABO DE COBRE FLEXÍVEL ISOLADO, 2,5 MM², ANTI-CHAMA 0,6/1,0 KV, PARA CIRCUITOS TERMINAIS - FORNECIMENTO E INSTALAÇÃO. AF_12/2015</t>
  </si>
  <si>
    <t>6.1.4</t>
  </si>
  <si>
    <t>CABO DE COBRE FLEXÍVEL ISOLADO, 4 MM², ANTI-CHAMA 0,6/1,0 KV, PARA CIRCUITOS TERMINAIS - FORNECIMENTO E INSTALAÇÃO. AF_12/2015</t>
  </si>
  <si>
    <t>6.1.5</t>
  </si>
  <si>
    <t>CABO DE COBRE FLEXÍVEL ISOLADO, 1,5 MM², ANTI-CHAMA 450/750 V, PARA CIRCUITOS TERMINAIS - FORNECIMENTO E INSTALAÇÃO. AF_12/2015</t>
  </si>
  <si>
    <t>6.1.6</t>
  </si>
  <si>
    <t>DISJUNTOR MONOPOLAR TIPO DIN, CORRENTE NOMINAL DE 16A - FORNECIMENTO E INSTALAÇÃO. AF_04/2016</t>
  </si>
  <si>
    <t>6.1.7</t>
  </si>
  <si>
    <t>DISJUNTOR TRIPOLAR TIPO DIN, CORRENTE NOMINAL DE 25A - FORNECIMENTO E INSTALAÇÃO. AF_04/2016</t>
  </si>
  <si>
    <t>6.1.8</t>
  </si>
  <si>
    <t xml:space="preserve">DISPOSITIVO DR, 2 POLOS, SENSIBILIDADE DE 30 MA, CORRENTE DE 25 A, TIPO AC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</si>
  <si>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6.1.9</t>
  </si>
  <si>
    <t>ELETRODUTO DE AÇO GALVANIZADO, CLASSE SEMI PESADO, DN 40 MM (1 1/2  ), APARENTE, INSTALADO EM PAREDE - FORNECIMENTO E INSTALAÇÃO. AF_11/2016_P</t>
  </si>
  <si>
    <t>6.1.10</t>
  </si>
  <si>
    <t xml:space="preserve">CURVA 135 GRAUS, PARA ELETRODUTO, EM ACO GALVANIZADO ELETROLITICO, DIAMETRO DE 40 MM (1 1/2")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</si>
  <si>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6.1.11</t>
  </si>
  <si>
    <t>LUVA DE EMENDA PARA ELETRODUTO, AÇO GALVANIZADO, DN 40 MM (1 1/2''), APARENTE, INSTALADA EM PAREDE - FORNECIMENTO E INSTALAÇÃO. AF_11/2016_P</t>
  </si>
  <si>
    <t>6.1.12</t>
  </si>
  <si>
    <t>CONDULETE DE PVC, TIPO LL, PARA ELETRODUTO DE PVC SOLDÁVEL DN 20 MM (1/2''), APARENTE - FORNECIMENTO E INSTALAÇÃO. AF_11/2016</t>
  </si>
  <si>
    <t>6.1.13</t>
  </si>
  <si>
    <t xml:space="preserve">TAMPA CEGA EM PVC PARA CONDULETE 4 X 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</si>
  <si>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6.1.14</t>
  </si>
  <si>
    <t>ELETRODUTO RÍGIDO ROSCÁVEL, PVC, DN 25 MM (3/4"), PARA CIRCUITOS TERMINAIS, INSTALADO EM PAREDE - FORNECIMENTO E INSTALAÇÃO. AF_12/2015</t>
  </si>
  <si>
    <t>6.1.15</t>
  </si>
  <si>
    <t>SENSOR DE PRESENÇA COM FOTOCÉLULA, FIXAÇÃO EM TETO - FORNECIMENTO E INSTALAÇÃO. AF_11/2017</t>
  </si>
  <si>
    <t>6.1.16</t>
  </si>
  <si>
    <t>LUMINÁRIA TIPO PLAFON, DE SOBREPOR, COM 1 LÂMPADA LED - FORNECIMENTO E INSTALAÇÃO. AF_11/2017</t>
  </si>
  <si>
    <t>6.1.17</t>
  </si>
  <si>
    <t>LUMINÁRIA ARANDELA TIPO TARTARUGA, COM GRADE, PARA 1 LÂMPADA DE 15 W - FORNECIMENTO E INSTALAÇÃO. AF_11/2017</t>
  </si>
  <si>
    <t>6.1.18</t>
  </si>
  <si>
    <t>INTERRUPTOR PARALELO (1 MÓDULO), 10A/250V, INCLUINDO SUPORTE E PLACA - FORNECIMENTO E INSTALAÇÃO. AF_12/2015</t>
  </si>
  <si>
    <t>6.1.19</t>
  </si>
  <si>
    <t>QUADRO DE DISTRIBUICAO DE ENERGIA DE EMBUTIR, EM CHAPA METALICA, PARA 3 DISJUNTORES TERMOMAGNETICOS MONOPOLARES SEM BARRAMENTO FORNECIMENTO E INSTALACAO</t>
  </si>
  <si>
    <t>7</t>
  </si>
  <si>
    <t>ELEVADOR</t>
  </si>
  <si>
    <t>ELEVADOR COM CAPACIDADE PARA 8 PASSAGEIROS</t>
  </si>
  <si>
    <t>7.1.1</t>
  </si>
  <si>
    <t>ELEVADOR COM CAPACIDADE PARA 8 PASSAGEIROS, DUAS PORTAS</t>
  </si>
  <si>
    <t>8</t>
  </si>
  <si>
    <t>PINTURAS</t>
  </si>
  <si>
    <t>PINTURA DE PAREDES</t>
  </si>
  <si>
    <t>8.1.1</t>
  </si>
  <si>
    <t>APLICAÇÃO DE FUNDO SELADOR LÁTEX PVA EM PAREDES, UMA DEMÃO. AF_06/2014</t>
  </si>
  <si>
    <t>8.1.2</t>
  </si>
  <si>
    <t>APLICAÇÃO E LIXAMENTO DE MASSA LÁTEX EM PAREDES, DUAS DEMÃOS. AF_06/2014</t>
  </si>
  <si>
    <t>8.1.3</t>
  </si>
  <si>
    <t>APLICAÇÃO MANUAL DE PINTURA COM TINTA LÁTEX ACRÍLICA EM PAREDES, DUAS DEMÃOS. AF_06/2014</t>
  </si>
  <si>
    <t>8.2</t>
  </si>
  <si>
    <t>PINTURA DE PORTA DE MADEIRA</t>
  </si>
  <si>
    <t>8.2.1</t>
  </si>
  <si>
    <t>FUNDO SINTETICO NIVELADOR BRANCO</t>
  </si>
  <si>
    <t>8.2.2</t>
  </si>
  <si>
    <t>PINTURA ESMALTE FOSCO PARA MADEIRA, DUAS DEMAOS, SOBRE FUNDO NIVELADOR BRANCO</t>
  </si>
  <si>
    <t>8.3</t>
  </si>
  <si>
    <t>PINTURA ESTRUTURA METÁLICA</t>
  </si>
  <si>
    <t>8.3.1</t>
  </si>
  <si>
    <t>FUNDO PREPARADOR PRIMER A BASE DE EPOXI, PARA ESTRUTURA METALICA, DUAS DEMÃOS, ESPESSURA DE 50 MICRA.</t>
  </si>
  <si>
    <t>8.3.2</t>
  </si>
  <si>
    <t>PINTURA EPOXI, DUAS DEMAOS</t>
  </si>
  <si>
    <t>8.4</t>
  </si>
  <si>
    <t>PINTURA DO POÇO DO ELEVADOR</t>
  </si>
  <si>
    <t>8.4.1</t>
  </si>
  <si>
    <t>PINTURA ACRILICA PARA SINALIZAÇÃO HORIZONTAL EM PISO CIMENTADO</t>
  </si>
  <si>
    <t>9</t>
  </si>
  <si>
    <t>ACABAMENTO</t>
  </si>
  <si>
    <t>PAREDES (PASSARELA)</t>
  </si>
  <si>
    <t>9.1.1</t>
  </si>
  <si>
    <t>FORNECIMENTO E INSTALAÇÃO DE CORRIMÃO SIMPLES DE PAREDE EM AÇO INOX AISI 304 TUBO 2" (50,8MM) COM FLANGES DE FIXAÇÃO E CANOPLAS PARA ACABAMENTO</t>
  </si>
  <si>
    <t>9.2</t>
  </si>
  <si>
    <t>TETO (PASSARELA)</t>
  </si>
  <si>
    <t>9.2.1</t>
  </si>
  <si>
    <t>FORRO EM DRYWALL, PARA AMBIENTES COMERCIAIS, INCLUSIVE ESTRUTURA DE FIXAÇÃO. AF_05/2017_P</t>
  </si>
  <si>
    <t>9.3</t>
  </si>
  <si>
    <t>TETO DEPÓSITO/CIRCULAÇÃO</t>
  </si>
  <si>
    <t>9.3.1</t>
  </si>
  <si>
    <t>10</t>
  </si>
  <si>
    <t>COBERTURA</t>
  </si>
  <si>
    <t>COBERTURA METÁLICA</t>
  </si>
  <si>
    <t>10.1.1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</si>
  <si>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</si>
  <si>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10.1.2</t>
  </si>
  <si>
    <t>COBERTURA EM ACM 3MM PRATA</t>
  </si>
  <si>
    <t>11</t>
  </si>
  <si>
    <t>REVESTIMENTO</t>
  </si>
  <si>
    <t>11.1</t>
  </si>
  <si>
    <t>PAREDE</t>
  </si>
  <si>
    <t>11.1.1</t>
  </si>
  <si>
    <t>VIDRO LAMINADO, LISO, INCOLOR, TRIPLO, ESPESSURA TOTAL 12 MM (CADA CAMADA E=  4 MM) - FORNECIMENTO E INSTALAÇÃO</t>
  </si>
  <si>
    <t>11.2</t>
  </si>
  <si>
    <t>PISO</t>
  </si>
  <si>
    <t>11.2.1</t>
  </si>
  <si>
    <t>PISO WALL</t>
  </si>
  <si>
    <t>11.2.2</t>
  </si>
  <si>
    <t>REVESTIMENTO CERÂMICO PARA PISO COM PLACAS TIPO PORCELANATO DE DIMENSÕES 45X45 CM APLICADA EM AMBIENTES DE ÁREA MENOR QUE 5 M². AF_06/2014</t>
  </si>
  <si>
    <t>11.2.3</t>
  </si>
  <si>
    <t>PISO EM GRANITO APLICADO EM AMBIENTES INTERNOS. AF_06/2018</t>
  </si>
  <si>
    <t>11.2.4</t>
  </si>
  <si>
    <t>SOLEIRA EM GRANITO, LARGURA 15 CM, ESPESSURA 2,0 CM. AF_06/2018</t>
  </si>
  <si>
    <t>12</t>
  </si>
  <si>
    <t>SERVIÇOS COMPLEMENTARES</t>
  </si>
  <si>
    <t>12.1</t>
  </si>
  <si>
    <t>12.1.1</t>
  </si>
  <si>
    <t>REMOÇÃO DE LOUÇAS, DE FORMA MANUAL, SEM REAPROVEITAMENTO. AF_12/2017</t>
  </si>
  <si>
    <t>12.1.2</t>
  </si>
  <si>
    <t>REMOÇÃO DE LUMINÁRIAS, DE FORMA MANUAL, SEM REAPROVEITAMENTO. AF_12/2017</t>
  </si>
  <si>
    <t>12.1.3</t>
  </si>
  <si>
    <t>REMOÇÃO DE CONDENSADORAS</t>
  </si>
  <si>
    <t>12.1.4</t>
  </si>
  <si>
    <t>DEMOLIÇÃO DE REVESTIMENTO CERÂMICO, DE FORMA MANUAL, SEM REAPROVEITAMENTO. AF_12/2017</t>
  </si>
  <si>
    <t>12.1.5</t>
  </si>
  <si>
    <t>REMOÇÃO DE FORROS DE DRYWALL, PVC E FIBROMINERAL, DE FORMA MANUAL, SEM REAPROVEITAMENTO. AF_12/2017</t>
  </si>
  <si>
    <t>12.1.6</t>
  </si>
  <si>
    <t>REMOÇÃO DE TELHAS, DE FIBROCIMENTO, METÁLICA E CERÂMICA, DE FORMA MANUAL, SEM REAPROVEITAMENTO. AF_12/2017</t>
  </si>
  <si>
    <t>12.1.7</t>
  </si>
  <si>
    <t>REMOÇÃO DE TRAMA METÁLICA PARA COBERTURA, DE FORMA MANUAL, SEM REAPROVEITAMENTO. AF_12/2017</t>
  </si>
  <si>
    <t>12.2</t>
  </si>
  <si>
    <t xml:space="preserve">LIMPEZA FINAL DE ENTREGA DE OBRA </t>
  </si>
  <si>
    <t>12.2.1</t>
  </si>
  <si>
    <t>CARGA MANUAL DE ENTULHO EM CAMINHAO BASCULANTE 6 M3</t>
  </si>
  <si>
    <t>12.2.2</t>
  </si>
  <si>
    <t>LIMPEZA FINAL DA OBRA</t>
  </si>
  <si>
    <t>DIA</t>
  </si>
  <si>
    <t xml:space="preserve">MES   </t>
  </si>
  <si>
    <t>H</t>
  </si>
  <si>
    <t>KG</t>
  </si>
  <si>
    <t xml:space="preserve">M2    </t>
  </si>
  <si>
    <t xml:space="preserve">M     </t>
  </si>
  <si>
    <t xml:space="preserve">M2   </t>
  </si>
  <si>
    <t>CONCORRÊNCIA</t>
  </si>
  <si>
    <t>Contratação de empresa para execução e instalação de elevador na sede da Secretaria de Educação</t>
  </si>
  <si>
    <t>127/2019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</si>
</sst>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vertical="center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left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/>
    </xf>
    <xf numFmtId="4" fontId="5" fillId="34" borderId="19" xfId="0" applyNumberFormat="1" applyFont="1" applyFill="1" applyBorder="1" applyAlignment="1" applyProtection="1">
      <alignment horizontal="center" vertical="center"/>
      <protection/>
    </xf>
    <xf numFmtId="4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4" fillId="37" borderId="25" xfId="0" applyNumberFormat="1" applyFont="1" applyFill="1" applyBorder="1" applyAlignment="1" applyProtection="1">
      <alignment vertical="center"/>
      <protection/>
    </xf>
    <xf numFmtId="0" fontId="4" fillId="38" borderId="26" xfId="0" applyNumberFormat="1" applyFont="1" applyFill="1" applyBorder="1" applyAlignment="1" applyProtection="1">
      <alignment horizontal="left" vertical="center" wrapText="1"/>
      <protection/>
    </xf>
    <xf numFmtId="0" fontId="4" fillId="38" borderId="27" xfId="0" applyNumberFormat="1" applyFont="1" applyFill="1" applyBorder="1" applyAlignment="1" applyProtection="1">
      <alignment horizontal="left" vertical="center" wrapText="1"/>
      <protection/>
    </xf>
    <xf numFmtId="4" fontId="4" fillId="38" borderId="27" xfId="0" applyNumberFormat="1" applyFont="1" applyFill="1" applyBorder="1" applyAlignment="1" applyProtection="1">
      <alignment horizontal="center" vertical="center" wrapText="1"/>
      <protection/>
    </xf>
    <xf numFmtId="4" fontId="4" fillId="38" borderId="28" xfId="0" applyNumberFormat="1" applyFont="1" applyFill="1" applyBorder="1" applyAlignment="1" applyProtection="1">
      <alignment horizontal="center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right" vertical="center" wrapText="1"/>
    </xf>
    <xf numFmtId="0" fontId="44" fillId="0" borderId="30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4" fillId="0" borderId="32" xfId="0" applyFont="1" applyBorder="1" applyAlignment="1">
      <alignment vertical="center" wrapText="1"/>
    </xf>
    <xf numFmtId="8" fontId="44" fillId="0" borderId="33" xfId="0" applyNumberFormat="1" applyFont="1" applyBorder="1" applyAlignment="1">
      <alignment vertical="center" wrapText="1"/>
    </xf>
    <xf numFmtId="8" fontId="44" fillId="0" borderId="34" xfId="0" applyNumberFormat="1" applyFont="1" applyBorder="1" applyAlignment="1">
      <alignment vertical="center" wrapText="1"/>
    </xf>
    <xf numFmtId="8" fontId="44" fillId="0" borderId="35" xfId="0" applyNumberFormat="1" applyFont="1" applyBorder="1" applyAlignment="1">
      <alignment vertical="center" wrapText="1"/>
    </xf>
    <xf numFmtId="0" fontId="45" fillId="0" borderId="31" xfId="0" applyFont="1" applyBorder="1" applyAlignment="1">
      <alignment vertical="center" wrapText="1"/>
    </xf>
    <xf numFmtId="0" fontId="45" fillId="0" borderId="32" xfId="0" applyFont="1" applyBorder="1" applyAlignment="1">
      <alignment vertical="center" wrapText="1"/>
    </xf>
    <xf numFmtId="0" fontId="44" fillId="0" borderId="36" xfId="0" applyFont="1" applyBorder="1" applyAlignment="1">
      <alignment vertical="center" wrapText="1"/>
    </xf>
    <xf numFmtId="0" fontId="44" fillId="0" borderId="37" xfId="0" applyFont="1" applyBorder="1" applyAlignment="1">
      <alignment vertical="center" wrapText="1"/>
    </xf>
    <xf numFmtId="0" fontId="44" fillId="0" borderId="38" xfId="0" applyFont="1" applyBorder="1" applyAlignment="1">
      <alignment vertical="center" wrapText="1"/>
    </xf>
    <xf numFmtId="0" fontId="44" fillId="0" borderId="33" xfId="0" applyFont="1" applyBorder="1" applyAlignment="1">
      <alignment vertical="center" wrapText="1"/>
    </xf>
    <xf numFmtId="0" fontId="44" fillId="0" borderId="35" xfId="0" applyFont="1" applyBorder="1" applyAlignment="1">
      <alignment vertical="center" wrapText="1"/>
    </xf>
    <xf numFmtId="0" fontId="45" fillId="0" borderId="37" xfId="0" applyFont="1" applyBorder="1" applyAlignment="1">
      <alignment vertical="center" wrapText="1"/>
    </xf>
    <xf numFmtId="0" fontId="45" fillId="0" borderId="38" xfId="0" applyFont="1" applyBorder="1" applyAlignment="1">
      <alignment vertical="center" wrapText="1"/>
    </xf>
    <xf numFmtId="0" fontId="45" fillId="0" borderId="33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4" fontId="45" fillId="0" borderId="33" xfId="0" applyNumberFormat="1" applyFont="1" applyBorder="1" applyAlignment="1">
      <alignment vertical="center" wrapText="1"/>
    </xf>
    <xf numFmtId="4" fontId="45" fillId="0" borderId="35" xfId="0" applyNumberFormat="1" applyFont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10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39" xfId="0" applyNumberFormat="1" applyFont="1" applyFill="1" applyBorder="1" applyAlignment="1" applyProtection="1">
      <alignment horizontal="center" vertical="center"/>
      <protection/>
    </xf>
    <xf numFmtId="0" fontId="4" fillId="37" borderId="20" xfId="0" applyNumberFormat="1" applyFont="1" applyFill="1" applyBorder="1" applyAlignment="1" applyProtection="1">
      <alignment horizontal="center" vertical="center"/>
      <protection/>
    </xf>
    <xf numFmtId="0" fontId="4" fillId="37" borderId="12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39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166" fontId="4" fillId="0" borderId="24" xfId="46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0" xfId="46" applyFont="1" applyAlignment="1">
      <alignment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181"/>
  <sheetViews>
    <sheetView tabSelected="1" zoomScaleSheetLayoutView="100" zoomScalePageLayoutView="0" workbookViewId="0" topLeftCell="A4">
      <selection activeCell="I26" sqref="I26"/>
    </sheetView>
  </sheetViews>
  <sheetFormatPr defaultColWidth="9.140625" defaultRowHeight="12.75"/>
  <cols>
    <col min="1" max="1" width="2.421875" style="1" customWidth="1"/>
    <col min="2" max="2" width="19.00390625" style="1" bestFit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329</v>
      </c>
      <c r="C3" s="103" t="s">
        <v>331</v>
      </c>
      <c r="K3" s="9"/>
    </row>
    <row r="4" spans="2:11" ht="15.75">
      <c r="B4" s="8" t="s">
        <v>34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94" t="s">
        <v>6</v>
      </c>
      <c r="C10" s="94"/>
      <c r="D10" s="94"/>
      <c r="E10" s="94"/>
      <c r="F10" s="94"/>
      <c r="G10" s="94"/>
      <c r="H10" s="94"/>
      <c r="I10" s="94"/>
      <c r="J10" s="94"/>
      <c r="K10" s="94"/>
    </row>
    <row r="12" spans="2:11" ht="15">
      <c r="B12" s="87" t="s">
        <v>7</v>
      </c>
      <c r="C12" s="87"/>
      <c r="D12" s="83" t="s">
        <v>8</v>
      </c>
      <c r="E12" s="83"/>
      <c r="F12" s="83"/>
      <c r="G12" s="83"/>
      <c r="H12" s="83"/>
      <c r="I12" s="97" t="s">
        <v>9</v>
      </c>
      <c r="J12" s="97"/>
      <c r="K12" s="97"/>
    </row>
    <row r="13" spans="2:11" ht="33.75" customHeight="1">
      <c r="B13" s="98" t="s">
        <v>330</v>
      </c>
      <c r="C13" s="98"/>
      <c r="D13" s="99">
        <f>K150</f>
        <v>0</v>
      </c>
      <c r="E13" s="99"/>
      <c r="F13" s="99"/>
      <c r="G13" s="99"/>
      <c r="H13" s="99"/>
      <c r="I13" s="100" t="str">
        <f>_xlfn.IFERROR(IF(D13=0,"(INFORMAR AQUI O VALOR POR EXTENSO)",CONVERTERPARAEXTENSO(D13)),"(INFORMAR AQUI O VALOR POR EXTENSO)")</f>
        <v>(INFORMAR AQUI O VALOR POR EXTENSO)</v>
      </c>
      <c r="J13" s="100"/>
      <c r="K13" s="100"/>
    </row>
    <row r="15" spans="2:11" ht="15">
      <c r="B15" s="95" t="s">
        <v>10</v>
      </c>
      <c r="C15" s="95"/>
      <c r="D15" s="39"/>
      <c r="E15" s="101" t="str">
        <f>_xlfn.IFERROR(IF(D15="","(INFORMAR AQUI O PRAZO POR EXTENSO) dias","("&amp;EXTENSO(TRUNC(D15,0))&amp;")"&amp;" dias"),"(INFORMAR AQUI O PRAZO POR EXTENSO) dias")</f>
        <v>(INFORMAR AQUI O PRAZO POR EXTENSO) dias</v>
      </c>
      <c r="F15" s="101"/>
      <c r="G15" s="101"/>
      <c r="H15" s="101"/>
      <c r="I15" s="101"/>
      <c r="J15" s="101"/>
      <c r="K15" s="101"/>
    </row>
    <row r="17" spans="2:11" ht="15">
      <c r="B17" s="81" t="s">
        <v>11</v>
      </c>
      <c r="C17" s="81"/>
      <c r="D17" s="81"/>
      <c r="E17" s="81"/>
      <c r="F17" s="81"/>
      <c r="G17" s="81"/>
      <c r="H17" s="81"/>
      <c r="I17" s="81"/>
      <c r="J17" s="81"/>
      <c r="K17" s="81"/>
    </row>
    <row r="18" spans="2:11" ht="33.75" customHeight="1">
      <c r="B18" s="82" t="s">
        <v>12</v>
      </c>
      <c r="C18" s="82"/>
      <c r="D18" s="82"/>
      <c r="E18" s="82"/>
      <c r="F18" s="82"/>
      <c r="G18" s="82"/>
      <c r="H18" s="82"/>
      <c r="I18" s="82"/>
      <c r="J18" s="82"/>
      <c r="K18" s="82"/>
    </row>
    <row r="19" spans="1:14" ht="15">
      <c r="A19" s="3"/>
      <c r="B19" s="41"/>
      <c r="C19" s="41"/>
      <c r="D19" s="41"/>
      <c r="E19" s="41"/>
      <c r="F19" s="42"/>
      <c r="G19" s="42"/>
      <c r="H19" s="43"/>
      <c r="I19" s="41"/>
      <c r="J19" s="44"/>
      <c r="K19" s="44"/>
      <c r="L19" s="3"/>
      <c r="N19" s="40"/>
    </row>
    <row r="20" spans="2:14" ht="15">
      <c r="B20" s="83" t="s">
        <v>13</v>
      </c>
      <c r="C20" s="83" t="s">
        <v>14</v>
      </c>
      <c r="D20" s="83" t="s">
        <v>15</v>
      </c>
      <c r="E20" s="89" t="s">
        <v>16</v>
      </c>
      <c r="F20" s="93" t="s">
        <v>17</v>
      </c>
      <c r="G20" s="93"/>
      <c r="H20" s="93"/>
      <c r="I20" s="85" t="s">
        <v>83</v>
      </c>
      <c r="J20" s="87" t="s">
        <v>18</v>
      </c>
      <c r="K20" s="87" t="s">
        <v>19</v>
      </c>
      <c r="N20" s="92" t="s">
        <v>20</v>
      </c>
    </row>
    <row r="21" spans="2:14" ht="15.75" customHeight="1">
      <c r="B21" s="84"/>
      <c r="C21" s="84"/>
      <c r="D21" s="84"/>
      <c r="E21" s="90"/>
      <c r="F21" s="49" t="s">
        <v>29</v>
      </c>
      <c r="G21" s="49" t="s">
        <v>30</v>
      </c>
      <c r="H21" s="50" t="s">
        <v>31</v>
      </c>
      <c r="I21" s="86"/>
      <c r="J21" s="88"/>
      <c r="K21" s="88"/>
      <c r="N21" s="92"/>
    </row>
    <row r="22" spans="2:14" ht="15">
      <c r="B22" s="51">
        <v>1</v>
      </c>
      <c r="C22" s="52" t="s">
        <v>84</v>
      </c>
      <c r="D22" s="53"/>
      <c r="E22" s="53"/>
      <c r="F22" s="53"/>
      <c r="G22" s="53"/>
      <c r="H22" s="53"/>
      <c r="I22" s="53"/>
      <c r="J22" s="53"/>
      <c r="K22" s="54"/>
      <c r="N22" s="23"/>
    </row>
    <row r="23" spans="2:14" ht="15">
      <c r="B23" s="51" t="s">
        <v>32</v>
      </c>
      <c r="C23" s="52" t="s">
        <v>85</v>
      </c>
      <c r="D23" s="53"/>
      <c r="E23" s="53"/>
      <c r="F23" s="53"/>
      <c r="G23" s="53"/>
      <c r="H23" s="53">
        <f aca="true" t="shared" si="0" ref="H23:H29">IF(E23&lt;&gt;"",TRUNC(F23,2)+TRUNC(G23,2),"")</f>
      </c>
      <c r="I23" s="53"/>
      <c r="J23" s="53">
        <f aca="true" t="shared" si="1" ref="J23:J29">IF(E23&lt;&gt;"",TRUNC(H23*(1+TRUNC(I23,4)),2),"")</f>
      </c>
      <c r="K23" s="54">
        <f aca="true" t="shared" si="2" ref="K23:K29">IF(E23&lt;&gt;"",TRUNC(TRUNC(J23,2)*TRUNC(E23,2),2),"")</f>
      </c>
      <c r="N23" s="102"/>
    </row>
    <row r="24" spans="2:14" ht="14.25">
      <c r="B24" s="45" t="s">
        <v>86</v>
      </c>
      <c r="C24" s="45" t="s">
        <v>87</v>
      </c>
      <c r="D24" s="46" t="s">
        <v>33</v>
      </c>
      <c r="E24" s="46">
        <v>12</v>
      </c>
      <c r="F24" s="55"/>
      <c r="G24" s="55"/>
      <c r="H24" s="46">
        <f t="shared" si="0"/>
        <v>0</v>
      </c>
      <c r="I24" s="80"/>
      <c r="J24" s="46">
        <f t="shared" si="1"/>
        <v>0</v>
      </c>
      <c r="K24" s="46">
        <f t="shared" si="2"/>
        <v>0</v>
      </c>
      <c r="N24" s="102">
        <v>474.18</v>
      </c>
    </row>
    <row r="25" spans="2:14" ht="14.25">
      <c r="B25" s="45" t="s">
        <v>88</v>
      </c>
      <c r="C25" s="45" t="s">
        <v>89</v>
      </c>
      <c r="D25" s="46" t="s">
        <v>33</v>
      </c>
      <c r="E25" s="46">
        <v>12</v>
      </c>
      <c r="F25" s="55"/>
      <c r="G25" s="55"/>
      <c r="H25" s="46">
        <f t="shared" si="0"/>
        <v>0</v>
      </c>
      <c r="I25" s="80"/>
      <c r="J25" s="46">
        <f t="shared" si="1"/>
        <v>0</v>
      </c>
      <c r="K25" s="46">
        <f t="shared" si="2"/>
        <v>0</v>
      </c>
      <c r="N25" s="102">
        <v>112.64</v>
      </c>
    </row>
    <row r="26" spans="2:14" ht="42.75">
      <c r="B26" s="45" t="s">
        <v>90</v>
      </c>
      <c r="C26" s="45" t="s">
        <v>91</v>
      </c>
      <c r="D26" s="46" t="s">
        <v>33</v>
      </c>
      <c r="E26" s="46">
        <v>13.86</v>
      </c>
      <c r="F26" s="55"/>
      <c r="G26" s="55"/>
      <c r="H26" s="46">
        <f t="shared" si="0"/>
        <v>0</v>
      </c>
      <c r="I26" s="80"/>
      <c r="J26" s="46">
        <f t="shared" si="1"/>
        <v>0</v>
      </c>
      <c r="K26" s="46">
        <f t="shared" si="2"/>
        <v>0</v>
      </c>
      <c r="N26" s="102">
        <v>61.07</v>
      </c>
    </row>
    <row r="27" spans="2:14" ht="14.25">
      <c r="B27" s="45" t="s">
        <v>92</v>
      </c>
      <c r="C27" s="45" t="s">
        <v>44</v>
      </c>
      <c r="D27" s="46" t="s">
        <v>33</v>
      </c>
      <c r="E27" s="46">
        <v>8</v>
      </c>
      <c r="F27" s="55"/>
      <c r="G27" s="55"/>
      <c r="H27" s="46">
        <f t="shared" si="0"/>
        <v>0</v>
      </c>
      <c r="I27" s="80"/>
      <c r="J27" s="46">
        <f t="shared" si="1"/>
        <v>0</v>
      </c>
      <c r="K27" s="46">
        <f t="shared" si="2"/>
        <v>0</v>
      </c>
      <c r="N27" s="102">
        <v>420.78</v>
      </c>
    </row>
    <row r="28" spans="2:14" ht="14.25">
      <c r="B28" s="45" t="s">
        <v>93</v>
      </c>
      <c r="C28" s="45" t="s">
        <v>94</v>
      </c>
      <c r="D28" s="46" t="s">
        <v>322</v>
      </c>
      <c r="E28" s="46">
        <v>2</v>
      </c>
      <c r="F28" s="55"/>
      <c r="G28" s="55"/>
      <c r="H28" s="46">
        <f t="shared" si="0"/>
        <v>0</v>
      </c>
      <c r="I28" s="80"/>
      <c r="J28" s="46">
        <f t="shared" si="1"/>
        <v>0</v>
      </c>
      <c r="K28" s="46">
        <f t="shared" si="2"/>
        <v>0</v>
      </c>
      <c r="N28" s="102">
        <v>1238.2</v>
      </c>
    </row>
    <row r="29" spans="2:14" ht="42.75">
      <c r="B29" s="45" t="s">
        <v>95</v>
      </c>
      <c r="C29" s="45" t="s">
        <v>96</v>
      </c>
      <c r="D29" s="46" t="s">
        <v>33</v>
      </c>
      <c r="E29" s="46">
        <v>13.64</v>
      </c>
      <c r="F29" s="55"/>
      <c r="G29" s="55"/>
      <c r="H29" s="46">
        <f t="shared" si="0"/>
        <v>0</v>
      </c>
      <c r="I29" s="80"/>
      <c r="J29" s="46">
        <f t="shared" si="1"/>
        <v>0</v>
      </c>
      <c r="K29" s="46">
        <f t="shared" si="2"/>
        <v>0</v>
      </c>
      <c r="N29" s="102">
        <v>859.32</v>
      </c>
    </row>
    <row r="30" spans="2:14" ht="85.5">
      <c r="B30" s="45" t="s">
        <v>97</v>
      </c>
      <c r="C30" s="45" t="s">
        <v>98</v>
      </c>
      <c r="D30" s="46" t="s">
        <v>323</v>
      </c>
      <c r="E30" s="46">
        <v>4</v>
      </c>
      <c r="F30" s="55"/>
      <c r="G30" s="55"/>
      <c r="H30" s="46">
        <f aca="true" t="shared" si="3" ref="H30:H45">IF(E30&lt;&gt;"",TRUNC(F30,2)+TRUNC(G30,2),"")</f>
        <v>0</v>
      </c>
      <c r="I30" s="80"/>
      <c r="J30" s="46">
        <f aca="true" t="shared" si="4" ref="J30:J45">IF(E30&lt;&gt;"",TRUNC(H30*(1+TRUNC(I30,4)),2),"")</f>
        <v>0</v>
      </c>
      <c r="K30" s="46">
        <f aca="true" t="shared" si="5" ref="K30:K45">IF(E30&lt;&gt;"",TRUNC(TRUNC(J30,2)*TRUNC(E30,2),2),"")</f>
        <v>0</v>
      </c>
      <c r="N30" s="102">
        <v>493.08</v>
      </c>
    </row>
    <row r="31" spans="2:14" ht="28.5">
      <c r="B31" s="45" t="s">
        <v>99</v>
      </c>
      <c r="C31" s="45" t="s">
        <v>100</v>
      </c>
      <c r="D31" s="46" t="s">
        <v>45</v>
      </c>
      <c r="E31" s="46">
        <v>1</v>
      </c>
      <c r="F31" s="55"/>
      <c r="G31" s="55"/>
      <c r="H31" s="46">
        <f t="shared" si="3"/>
        <v>0</v>
      </c>
      <c r="I31" s="80"/>
      <c r="J31" s="46">
        <f t="shared" si="4"/>
        <v>0</v>
      </c>
      <c r="K31" s="46">
        <f t="shared" si="5"/>
        <v>0</v>
      </c>
      <c r="N31" s="102">
        <v>1734.69</v>
      </c>
    </row>
    <row r="32" spans="2:14" ht="14.25">
      <c r="B32" s="45" t="s">
        <v>101</v>
      </c>
      <c r="C32" s="45" t="s">
        <v>102</v>
      </c>
      <c r="D32" s="46" t="s">
        <v>45</v>
      </c>
      <c r="E32" s="46">
        <v>1</v>
      </c>
      <c r="F32" s="55"/>
      <c r="G32" s="55"/>
      <c r="H32" s="46">
        <f t="shared" si="3"/>
        <v>0</v>
      </c>
      <c r="I32" s="80"/>
      <c r="J32" s="46">
        <f t="shared" si="4"/>
        <v>0</v>
      </c>
      <c r="K32" s="46">
        <f t="shared" si="5"/>
        <v>0</v>
      </c>
      <c r="N32" s="102">
        <v>985.92</v>
      </c>
    </row>
    <row r="33" spans="2:14" ht="14.25">
      <c r="B33" s="45" t="s">
        <v>103</v>
      </c>
      <c r="C33" s="45" t="s">
        <v>104</v>
      </c>
      <c r="D33" s="46" t="s">
        <v>45</v>
      </c>
      <c r="E33" s="46">
        <v>1</v>
      </c>
      <c r="F33" s="55"/>
      <c r="G33" s="55"/>
      <c r="H33" s="46">
        <f t="shared" si="3"/>
        <v>0</v>
      </c>
      <c r="I33" s="80"/>
      <c r="J33" s="46">
        <f t="shared" si="4"/>
        <v>0</v>
      </c>
      <c r="K33" s="46">
        <f t="shared" si="5"/>
        <v>0</v>
      </c>
      <c r="N33" s="102">
        <v>2052.59</v>
      </c>
    </row>
    <row r="34" spans="2:14" ht="15">
      <c r="B34" s="51" t="s">
        <v>105</v>
      </c>
      <c r="C34" s="52" t="s">
        <v>106</v>
      </c>
      <c r="D34" s="53"/>
      <c r="E34" s="53"/>
      <c r="F34" s="53"/>
      <c r="G34" s="53"/>
      <c r="H34" s="53">
        <f t="shared" si="3"/>
      </c>
      <c r="I34" s="53"/>
      <c r="J34" s="53">
        <f t="shared" si="4"/>
      </c>
      <c r="K34" s="54">
        <f t="shared" si="5"/>
      </c>
      <c r="N34" s="102"/>
    </row>
    <row r="35" spans="2:14" ht="28.5">
      <c r="B35" s="45" t="s">
        <v>107</v>
      </c>
      <c r="C35" s="45" t="s">
        <v>108</v>
      </c>
      <c r="D35" s="46" t="s">
        <v>324</v>
      </c>
      <c r="E35" s="46">
        <v>200</v>
      </c>
      <c r="F35" s="55"/>
      <c r="G35" s="55"/>
      <c r="H35" s="46">
        <f t="shared" si="3"/>
        <v>0</v>
      </c>
      <c r="I35" s="80"/>
      <c r="J35" s="46">
        <f t="shared" si="4"/>
        <v>0</v>
      </c>
      <c r="K35" s="46">
        <f t="shared" si="5"/>
        <v>0</v>
      </c>
      <c r="N35" s="102">
        <v>104.4</v>
      </c>
    </row>
    <row r="36" spans="2:14" ht="15">
      <c r="B36" s="51" t="s">
        <v>109</v>
      </c>
      <c r="C36" s="52" t="s">
        <v>110</v>
      </c>
      <c r="D36" s="53"/>
      <c r="E36" s="53"/>
      <c r="F36" s="53"/>
      <c r="G36" s="53"/>
      <c r="H36" s="53">
        <f t="shared" si="3"/>
      </c>
      <c r="I36" s="53"/>
      <c r="J36" s="53">
        <f t="shared" si="4"/>
      </c>
      <c r="K36" s="54">
        <f t="shared" si="5"/>
      </c>
      <c r="N36" s="102"/>
    </row>
    <row r="37" spans="2:14" ht="15">
      <c r="B37" s="51" t="s">
        <v>35</v>
      </c>
      <c r="C37" s="52" t="s">
        <v>111</v>
      </c>
      <c r="D37" s="53"/>
      <c r="E37" s="53"/>
      <c r="F37" s="53"/>
      <c r="G37" s="53"/>
      <c r="H37" s="53">
        <f t="shared" si="3"/>
      </c>
      <c r="I37" s="53"/>
      <c r="J37" s="53">
        <f t="shared" si="4"/>
      </c>
      <c r="K37" s="54">
        <f t="shared" si="5"/>
      </c>
      <c r="N37" s="102"/>
    </row>
    <row r="38" spans="2:14" ht="57">
      <c r="B38" s="45" t="s">
        <v>112</v>
      </c>
      <c r="C38" s="45" t="s">
        <v>113</v>
      </c>
      <c r="D38" s="46" t="s">
        <v>42</v>
      </c>
      <c r="E38" s="46">
        <v>28</v>
      </c>
      <c r="F38" s="55"/>
      <c r="G38" s="55"/>
      <c r="H38" s="46">
        <f t="shared" si="3"/>
        <v>0</v>
      </c>
      <c r="I38" s="80"/>
      <c r="J38" s="46">
        <f t="shared" si="4"/>
        <v>0</v>
      </c>
      <c r="K38" s="46">
        <f t="shared" si="5"/>
        <v>0</v>
      </c>
      <c r="N38" s="102">
        <v>72.28</v>
      </c>
    </row>
    <row r="39" spans="2:14" ht="42.75">
      <c r="B39" s="45" t="s">
        <v>114</v>
      </c>
      <c r="C39" s="45" t="s">
        <v>115</v>
      </c>
      <c r="D39" s="46" t="s">
        <v>325</v>
      </c>
      <c r="E39" s="46">
        <v>153.6</v>
      </c>
      <c r="F39" s="55"/>
      <c r="G39" s="55"/>
      <c r="H39" s="46">
        <f t="shared" si="3"/>
        <v>0</v>
      </c>
      <c r="I39" s="80"/>
      <c r="J39" s="46">
        <f t="shared" si="4"/>
        <v>0</v>
      </c>
      <c r="K39" s="46">
        <f t="shared" si="5"/>
        <v>0</v>
      </c>
      <c r="N39" s="102">
        <v>7.83</v>
      </c>
    </row>
    <row r="40" spans="2:14" ht="42.75">
      <c r="B40" s="45" t="s">
        <v>116</v>
      </c>
      <c r="C40" s="45" t="s">
        <v>117</v>
      </c>
      <c r="D40" s="46" t="s">
        <v>325</v>
      </c>
      <c r="E40" s="46">
        <v>18.8</v>
      </c>
      <c r="F40" s="55"/>
      <c r="G40" s="55"/>
      <c r="H40" s="46">
        <f t="shared" si="3"/>
        <v>0</v>
      </c>
      <c r="I40" s="80"/>
      <c r="J40" s="46">
        <f t="shared" si="4"/>
        <v>0</v>
      </c>
      <c r="K40" s="46">
        <f t="shared" si="5"/>
        <v>0</v>
      </c>
      <c r="N40" s="102">
        <v>11.63</v>
      </c>
    </row>
    <row r="41" spans="2:14" ht="42.75">
      <c r="B41" s="45" t="s">
        <v>118</v>
      </c>
      <c r="C41" s="45" t="s">
        <v>119</v>
      </c>
      <c r="D41" s="46" t="s">
        <v>325</v>
      </c>
      <c r="E41" s="46">
        <v>2.7</v>
      </c>
      <c r="F41" s="55"/>
      <c r="G41" s="55"/>
      <c r="H41" s="46">
        <f t="shared" si="3"/>
        <v>0</v>
      </c>
      <c r="I41" s="80"/>
      <c r="J41" s="46">
        <f t="shared" si="4"/>
        <v>0</v>
      </c>
      <c r="K41" s="46">
        <f t="shared" si="5"/>
        <v>0</v>
      </c>
      <c r="N41" s="102">
        <v>14.93</v>
      </c>
    </row>
    <row r="42" spans="2:14" ht="42.75">
      <c r="B42" s="45" t="s">
        <v>120</v>
      </c>
      <c r="C42" s="45" t="s">
        <v>121</v>
      </c>
      <c r="D42" s="46" t="s">
        <v>325</v>
      </c>
      <c r="E42" s="46">
        <v>41.2</v>
      </c>
      <c r="F42" s="55"/>
      <c r="G42" s="55"/>
      <c r="H42" s="46">
        <f t="shared" si="3"/>
        <v>0</v>
      </c>
      <c r="I42" s="80"/>
      <c r="J42" s="46">
        <f t="shared" si="4"/>
        <v>0</v>
      </c>
      <c r="K42" s="46">
        <f t="shared" si="5"/>
        <v>0</v>
      </c>
      <c r="N42" s="102">
        <v>12.92</v>
      </c>
    </row>
    <row r="43" spans="2:14" ht="42.75">
      <c r="B43" s="45" t="s">
        <v>122</v>
      </c>
      <c r="C43" s="45" t="s">
        <v>123</v>
      </c>
      <c r="D43" s="46" t="s">
        <v>325</v>
      </c>
      <c r="E43" s="46">
        <v>317.2</v>
      </c>
      <c r="F43" s="55"/>
      <c r="G43" s="55"/>
      <c r="H43" s="46">
        <f t="shared" si="3"/>
        <v>0</v>
      </c>
      <c r="I43" s="80"/>
      <c r="J43" s="46">
        <f t="shared" si="4"/>
        <v>0</v>
      </c>
      <c r="K43" s="46">
        <f t="shared" si="5"/>
        <v>0</v>
      </c>
      <c r="N43" s="102">
        <v>12.33</v>
      </c>
    </row>
    <row r="44" spans="2:14" ht="42.75">
      <c r="B44" s="45" t="s">
        <v>124</v>
      </c>
      <c r="C44" s="45" t="s">
        <v>125</v>
      </c>
      <c r="D44" s="46" t="s">
        <v>325</v>
      </c>
      <c r="E44" s="46">
        <v>60.1</v>
      </c>
      <c r="F44" s="55"/>
      <c r="G44" s="55"/>
      <c r="H44" s="46">
        <f t="shared" si="3"/>
        <v>0</v>
      </c>
      <c r="I44" s="80"/>
      <c r="J44" s="46">
        <f t="shared" si="4"/>
        <v>0</v>
      </c>
      <c r="K44" s="46">
        <f t="shared" si="5"/>
        <v>0</v>
      </c>
      <c r="N44" s="102">
        <v>10.06</v>
      </c>
    </row>
    <row r="45" spans="2:14" ht="42.75">
      <c r="B45" s="45" t="s">
        <v>126</v>
      </c>
      <c r="C45" s="45" t="s">
        <v>127</v>
      </c>
      <c r="D45" s="46" t="s">
        <v>325</v>
      </c>
      <c r="E45" s="46">
        <v>50.9</v>
      </c>
      <c r="F45" s="55"/>
      <c r="G45" s="55"/>
      <c r="H45" s="46">
        <f t="shared" si="3"/>
        <v>0</v>
      </c>
      <c r="I45" s="80"/>
      <c r="J45" s="46">
        <f t="shared" si="4"/>
        <v>0</v>
      </c>
      <c r="K45" s="46">
        <f t="shared" si="5"/>
        <v>0</v>
      </c>
      <c r="N45" s="102">
        <v>8.92</v>
      </c>
    </row>
    <row r="46" spans="2:14" ht="57">
      <c r="B46" s="45" t="s">
        <v>128</v>
      </c>
      <c r="C46" s="45" t="s">
        <v>129</v>
      </c>
      <c r="D46" s="46" t="s">
        <v>33</v>
      </c>
      <c r="E46" s="46">
        <v>46.41</v>
      </c>
      <c r="F46" s="55"/>
      <c r="G46" s="55"/>
      <c r="H46" s="46">
        <f>IF(E46&lt;&gt;"",TRUNC(F46,2)+TRUNC(G46,2),"")</f>
        <v>0</v>
      </c>
      <c r="I46" s="80"/>
      <c r="J46" s="46">
        <f>IF(E46&lt;&gt;"",TRUNC(H46*(1+TRUNC(I46,4)),2),"")</f>
        <v>0</v>
      </c>
      <c r="K46" s="46">
        <f>IF(E46&lt;&gt;"",TRUNC(TRUNC(J46,2)*TRUNC(E46,2),2),"")</f>
        <v>0</v>
      </c>
      <c r="N46" s="102">
        <v>79.32</v>
      </c>
    </row>
    <row r="47" spans="2:14" ht="57">
      <c r="B47" s="45" t="s">
        <v>130</v>
      </c>
      <c r="C47" s="45" t="s">
        <v>131</v>
      </c>
      <c r="D47" s="46" t="s">
        <v>41</v>
      </c>
      <c r="E47" s="46">
        <v>5.88</v>
      </c>
      <c r="F47" s="55"/>
      <c r="G47" s="55"/>
      <c r="H47" s="46">
        <f aca="true" t="shared" si="6" ref="H47:H60">IF(E47&lt;&gt;"",TRUNC(F47,2)+TRUNC(G47,2),"")</f>
        <v>0</v>
      </c>
      <c r="I47" s="80"/>
      <c r="J47" s="46">
        <f aca="true" t="shared" si="7" ref="J47:J60">IF(E47&lt;&gt;"",TRUNC(H47*(1+TRUNC(I47,4)),2),"")</f>
        <v>0</v>
      </c>
      <c r="K47" s="46">
        <f aca="true" t="shared" si="8" ref="K47:K60">IF(E47&lt;&gt;"",TRUNC(TRUNC(J47,2)*TRUNC(E47,2),2),"")</f>
        <v>0</v>
      </c>
      <c r="N47" s="102">
        <v>403.03</v>
      </c>
    </row>
    <row r="48" spans="2:14" ht="42.75">
      <c r="B48" s="45" t="s">
        <v>132</v>
      </c>
      <c r="C48" s="45" t="s">
        <v>133</v>
      </c>
      <c r="D48" s="46" t="s">
        <v>41</v>
      </c>
      <c r="E48" s="46">
        <v>20.58</v>
      </c>
      <c r="F48" s="55"/>
      <c r="G48" s="55"/>
      <c r="H48" s="46">
        <f t="shared" si="6"/>
        <v>0</v>
      </c>
      <c r="I48" s="80"/>
      <c r="J48" s="46">
        <f t="shared" si="7"/>
        <v>0</v>
      </c>
      <c r="K48" s="46">
        <f t="shared" si="8"/>
        <v>0</v>
      </c>
      <c r="N48" s="102">
        <v>37.93</v>
      </c>
    </row>
    <row r="49" spans="2:14" ht="85.5">
      <c r="B49" s="45" t="s">
        <v>134</v>
      </c>
      <c r="C49" s="45" t="s">
        <v>135</v>
      </c>
      <c r="D49" s="46" t="s">
        <v>41</v>
      </c>
      <c r="E49" s="46">
        <v>6.97</v>
      </c>
      <c r="F49" s="55"/>
      <c r="G49" s="55"/>
      <c r="H49" s="46">
        <f t="shared" si="6"/>
        <v>0</v>
      </c>
      <c r="I49" s="80"/>
      <c r="J49" s="46">
        <f t="shared" si="7"/>
        <v>0</v>
      </c>
      <c r="K49" s="46">
        <f t="shared" si="8"/>
        <v>0</v>
      </c>
      <c r="N49" s="102">
        <v>16.04</v>
      </c>
    </row>
    <row r="50" spans="2:14" ht="42.75">
      <c r="B50" s="45" t="s">
        <v>136</v>
      </c>
      <c r="C50" s="45" t="s">
        <v>137</v>
      </c>
      <c r="D50" s="46" t="s">
        <v>33</v>
      </c>
      <c r="E50" s="46">
        <v>8</v>
      </c>
      <c r="F50" s="55"/>
      <c r="G50" s="55"/>
      <c r="H50" s="46">
        <f t="shared" si="6"/>
        <v>0</v>
      </c>
      <c r="I50" s="80"/>
      <c r="J50" s="46">
        <f t="shared" si="7"/>
        <v>0</v>
      </c>
      <c r="K50" s="46">
        <f t="shared" si="8"/>
        <v>0</v>
      </c>
      <c r="N50" s="102">
        <v>25.22</v>
      </c>
    </row>
    <row r="51" spans="2:14" ht="28.5">
      <c r="B51" s="45" t="s">
        <v>138</v>
      </c>
      <c r="C51" s="45" t="s">
        <v>139</v>
      </c>
      <c r="D51" s="46" t="s">
        <v>325</v>
      </c>
      <c r="E51" s="46">
        <v>11.76</v>
      </c>
      <c r="F51" s="55"/>
      <c r="G51" s="55"/>
      <c r="H51" s="46">
        <f t="shared" si="6"/>
        <v>0</v>
      </c>
      <c r="I51" s="80"/>
      <c r="J51" s="46">
        <f t="shared" si="7"/>
        <v>0</v>
      </c>
      <c r="K51" s="46">
        <f t="shared" si="8"/>
        <v>0</v>
      </c>
      <c r="N51" s="102">
        <v>29.39</v>
      </c>
    </row>
    <row r="52" spans="2:14" ht="42.75">
      <c r="B52" s="45" t="s">
        <v>140</v>
      </c>
      <c r="C52" s="45" t="s">
        <v>141</v>
      </c>
      <c r="D52" s="46" t="s">
        <v>33</v>
      </c>
      <c r="E52" s="46">
        <v>22.36</v>
      </c>
      <c r="F52" s="55"/>
      <c r="G52" s="55"/>
      <c r="H52" s="46">
        <f t="shared" si="6"/>
        <v>0</v>
      </c>
      <c r="I52" s="80"/>
      <c r="J52" s="46">
        <f t="shared" si="7"/>
        <v>0</v>
      </c>
      <c r="K52" s="46">
        <f t="shared" si="8"/>
        <v>0</v>
      </c>
      <c r="N52" s="102">
        <v>30.17</v>
      </c>
    </row>
    <row r="53" spans="2:14" ht="15">
      <c r="B53" s="51" t="s">
        <v>142</v>
      </c>
      <c r="C53" s="52" t="s">
        <v>143</v>
      </c>
      <c r="D53" s="53"/>
      <c r="E53" s="53"/>
      <c r="F53" s="53"/>
      <c r="G53" s="53"/>
      <c r="H53" s="53">
        <f t="shared" si="6"/>
      </c>
      <c r="I53" s="53"/>
      <c r="J53" s="53">
        <f t="shared" si="7"/>
      </c>
      <c r="K53" s="54">
        <f t="shared" si="8"/>
      </c>
      <c r="N53" s="102"/>
    </row>
    <row r="54" spans="2:14" ht="15">
      <c r="B54" s="51" t="s">
        <v>36</v>
      </c>
      <c r="C54" s="52" t="s">
        <v>144</v>
      </c>
      <c r="D54" s="53"/>
      <c r="E54" s="53"/>
      <c r="F54" s="53"/>
      <c r="G54" s="53"/>
      <c r="H54" s="53">
        <f t="shared" si="6"/>
      </c>
      <c r="I54" s="53"/>
      <c r="J54" s="53">
        <f t="shared" si="7"/>
      </c>
      <c r="K54" s="54">
        <f t="shared" si="8"/>
      </c>
      <c r="N54" s="102"/>
    </row>
    <row r="55" spans="2:14" ht="28.5">
      <c r="B55" s="45" t="s">
        <v>145</v>
      </c>
      <c r="C55" s="45" t="s">
        <v>146</v>
      </c>
      <c r="D55" s="46" t="s">
        <v>325</v>
      </c>
      <c r="E55" s="46">
        <v>2547.5</v>
      </c>
      <c r="F55" s="55"/>
      <c r="G55" s="55"/>
      <c r="H55" s="46">
        <f t="shared" si="6"/>
        <v>0</v>
      </c>
      <c r="I55" s="80"/>
      <c r="J55" s="46">
        <f t="shared" si="7"/>
        <v>0</v>
      </c>
      <c r="K55" s="46">
        <f t="shared" si="8"/>
        <v>0</v>
      </c>
      <c r="N55" s="102">
        <v>16.25</v>
      </c>
    </row>
    <row r="56" spans="2:14" ht="42.75">
      <c r="B56" s="45" t="s">
        <v>147</v>
      </c>
      <c r="C56" s="45" t="s">
        <v>148</v>
      </c>
      <c r="D56" s="46" t="s">
        <v>15</v>
      </c>
      <c r="E56" s="46">
        <v>1</v>
      </c>
      <c r="F56" s="55"/>
      <c r="G56" s="55"/>
      <c r="H56" s="46">
        <f t="shared" si="6"/>
        <v>0</v>
      </c>
      <c r="I56" s="80"/>
      <c r="J56" s="46">
        <f t="shared" si="7"/>
        <v>0</v>
      </c>
      <c r="K56" s="46">
        <f t="shared" si="8"/>
        <v>0</v>
      </c>
      <c r="N56" s="102">
        <v>1667.23</v>
      </c>
    </row>
    <row r="57" spans="2:14" ht="28.5">
      <c r="B57" s="45" t="s">
        <v>149</v>
      </c>
      <c r="C57" s="45" t="s">
        <v>150</v>
      </c>
      <c r="D57" s="46" t="s">
        <v>33</v>
      </c>
      <c r="E57" s="46">
        <v>10.16</v>
      </c>
      <c r="F57" s="55"/>
      <c r="G57" s="55"/>
      <c r="H57" s="46">
        <f t="shared" si="6"/>
        <v>0</v>
      </c>
      <c r="I57" s="80"/>
      <c r="J57" s="46">
        <f t="shared" si="7"/>
        <v>0</v>
      </c>
      <c r="K57" s="46">
        <f t="shared" si="8"/>
        <v>0</v>
      </c>
      <c r="N57" s="102">
        <v>127.17</v>
      </c>
    </row>
    <row r="58" spans="2:14" ht="71.25">
      <c r="B58" s="45" t="s">
        <v>151</v>
      </c>
      <c r="C58" s="45" t="s">
        <v>152</v>
      </c>
      <c r="D58" s="46" t="s">
        <v>33</v>
      </c>
      <c r="E58" s="46">
        <v>8.58</v>
      </c>
      <c r="F58" s="55"/>
      <c r="G58" s="55"/>
      <c r="H58" s="46">
        <f t="shared" si="6"/>
        <v>0</v>
      </c>
      <c r="I58" s="80"/>
      <c r="J58" s="46">
        <f t="shared" si="7"/>
        <v>0</v>
      </c>
      <c r="K58" s="46">
        <f t="shared" si="8"/>
        <v>0</v>
      </c>
      <c r="N58" s="102">
        <v>85.42</v>
      </c>
    </row>
    <row r="59" spans="2:14" ht="15">
      <c r="B59" s="51" t="s">
        <v>153</v>
      </c>
      <c r="C59" s="52" t="s">
        <v>154</v>
      </c>
      <c r="D59" s="53"/>
      <c r="E59" s="53"/>
      <c r="F59" s="53"/>
      <c r="G59" s="53"/>
      <c r="H59" s="53">
        <f t="shared" si="6"/>
      </c>
      <c r="I59" s="53"/>
      <c r="J59" s="53">
        <f t="shared" si="7"/>
      </c>
      <c r="K59" s="54">
        <f t="shared" si="8"/>
      </c>
      <c r="N59" s="102"/>
    </row>
    <row r="60" spans="2:14" ht="15">
      <c r="B60" s="51" t="s">
        <v>37</v>
      </c>
      <c r="C60" s="52" t="s">
        <v>155</v>
      </c>
      <c r="D60" s="53"/>
      <c r="E60" s="53"/>
      <c r="F60" s="53"/>
      <c r="G60" s="53"/>
      <c r="H60" s="53">
        <f t="shared" si="6"/>
      </c>
      <c r="I60" s="53"/>
      <c r="J60" s="53">
        <f t="shared" si="7"/>
      </c>
      <c r="K60" s="54">
        <f t="shared" si="8"/>
      </c>
      <c r="N60" s="102"/>
    </row>
    <row r="61" spans="2:14" ht="42.75">
      <c r="B61" s="45" t="s">
        <v>156</v>
      </c>
      <c r="C61" s="45" t="s">
        <v>157</v>
      </c>
      <c r="D61" s="46" t="s">
        <v>41</v>
      </c>
      <c r="E61" s="46">
        <v>45.45</v>
      </c>
      <c r="F61" s="55"/>
      <c r="G61" s="55"/>
      <c r="H61" s="46">
        <f aca="true" t="shared" si="9" ref="H61:H66">IF(E61&lt;&gt;"",TRUNC(F61,2)+TRUNC(G61,2),"")</f>
        <v>0</v>
      </c>
      <c r="I61" s="80"/>
      <c r="J61" s="46">
        <f aca="true" t="shared" si="10" ref="J61:J66">IF(E61&lt;&gt;"",TRUNC(H61*(1+TRUNC(I61,4)),2),"")</f>
        <v>0</v>
      </c>
      <c r="K61" s="46">
        <f aca="true" t="shared" si="11" ref="K61:K66">IF(E61&lt;&gt;"",TRUNC(TRUNC(J61,2)*TRUNC(E61,2),2),"")</f>
        <v>0</v>
      </c>
      <c r="N61" s="102">
        <v>48.12</v>
      </c>
    </row>
    <row r="62" spans="2:14" ht="85.5">
      <c r="B62" s="45" t="s">
        <v>158</v>
      </c>
      <c r="C62" s="45" t="s">
        <v>159</v>
      </c>
      <c r="D62" s="46" t="s">
        <v>33</v>
      </c>
      <c r="E62" s="46">
        <v>25.54</v>
      </c>
      <c r="F62" s="55"/>
      <c r="G62" s="55"/>
      <c r="H62" s="46">
        <f t="shared" si="9"/>
        <v>0</v>
      </c>
      <c r="I62" s="80"/>
      <c r="J62" s="46">
        <f t="shared" si="10"/>
        <v>0</v>
      </c>
      <c r="K62" s="46">
        <f t="shared" si="11"/>
        <v>0</v>
      </c>
      <c r="N62" s="102">
        <v>63.76</v>
      </c>
    </row>
    <row r="63" spans="2:14" ht="57">
      <c r="B63" s="45" t="s">
        <v>160</v>
      </c>
      <c r="C63" s="45" t="s">
        <v>161</v>
      </c>
      <c r="D63" s="46" t="s">
        <v>33</v>
      </c>
      <c r="E63" s="46">
        <v>51.08</v>
      </c>
      <c r="F63" s="55"/>
      <c r="G63" s="55"/>
      <c r="H63" s="46">
        <f t="shared" si="9"/>
        <v>0</v>
      </c>
      <c r="I63" s="80"/>
      <c r="J63" s="46">
        <f t="shared" si="10"/>
        <v>0</v>
      </c>
      <c r="K63" s="46">
        <f t="shared" si="11"/>
        <v>0</v>
      </c>
      <c r="N63" s="102">
        <v>4.13</v>
      </c>
    </row>
    <row r="64" spans="2:14" ht="85.5">
      <c r="B64" s="45" t="s">
        <v>162</v>
      </c>
      <c r="C64" s="45" t="s">
        <v>163</v>
      </c>
      <c r="D64" s="46" t="s">
        <v>33</v>
      </c>
      <c r="E64" s="46">
        <v>51.08</v>
      </c>
      <c r="F64" s="55"/>
      <c r="G64" s="55"/>
      <c r="H64" s="46">
        <f t="shared" si="9"/>
        <v>0</v>
      </c>
      <c r="I64" s="80"/>
      <c r="J64" s="46">
        <f t="shared" si="10"/>
        <v>0</v>
      </c>
      <c r="K64" s="46">
        <f t="shared" si="11"/>
        <v>0</v>
      </c>
      <c r="N64" s="102">
        <v>30.28</v>
      </c>
    </row>
    <row r="65" spans="2:14" ht="42.75">
      <c r="B65" s="45" t="s">
        <v>164</v>
      </c>
      <c r="C65" s="45" t="s">
        <v>165</v>
      </c>
      <c r="D65" s="46" t="s">
        <v>33</v>
      </c>
      <c r="E65" s="46">
        <v>9.45</v>
      </c>
      <c r="F65" s="55"/>
      <c r="G65" s="55"/>
      <c r="H65" s="46">
        <f t="shared" si="9"/>
        <v>0</v>
      </c>
      <c r="I65" s="80"/>
      <c r="J65" s="46">
        <f t="shared" si="10"/>
        <v>0</v>
      </c>
      <c r="K65" s="46">
        <f t="shared" si="11"/>
        <v>0</v>
      </c>
      <c r="N65" s="102">
        <v>35</v>
      </c>
    </row>
    <row r="66" spans="2:14" ht="42.75">
      <c r="B66" s="45" t="s">
        <v>166</v>
      </c>
      <c r="C66" s="45" t="s">
        <v>167</v>
      </c>
      <c r="D66" s="46" t="s">
        <v>42</v>
      </c>
      <c r="E66" s="46">
        <v>10.14</v>
      </c>
      <c r="F66" s="55"/>
      <c r="G66" s="55"/>
      <c r="H66" s="46">
        <f t="shared" si="9"/>
        <v>0</v>
      </c>
      <c r="I66" s="80"/>
      <c r="J66" s="46">
        <f t="shared" si="10"/>
        <v>0</v>
      </c>
      <c r="K66" s="46">
        <f t="shared" si="11"/>
        <v>0</v>
      </c>
      <c r="N66" s="102">
        <v>5.59</v>
      </c>
    </row>
    <row r="67" spans="2:14" ht="15">
      <c r="B67" s="51" t="s">
        <v>38</v>
      </c>
      <c r="C67" s="52" t="s">
        <v>168</v>
      </c>
      <c r="D67" s="53"/>
      <c r="E67" s="53"/>
      <c r="F67" s="53"/>
      <c r="G67" s="53"/>
      <c r="H67" s="53"/>
      <c r="I67" s="53"/>
      <c r="J67" s="53"/>
      <c r="K67" s="54"/>
      <c r="N67" s="102"/>
    </row>
    <row r="68" spans="2:14" ht="57">
      <c r="B68" s="45" t="s">
        <v>169</v>
      </c>
      <c r="C68" s="45" t="s">
        <v>170</v>
      </c>
      <c r="D68" s="46" t="s">
        <v>33</v>
      </c>
      <c r="E68" s="46">
        <v>34.56</v>
      </c>
      <c r="F68" s="55"/>
      <c r="G68" s="55"/>
      <c r="H68" s="46">
        <f>IF(E68&lt;&gt;"",TRUNC(F68,2)+TRUNC(G68,2),"")</f>
        <v>0</v>
      </c>
      <c r="I68" s="80"/>
      <c r="J68" s="46">
        <f>IF(E68&lt;&gt;"",TRUNC(H68*(1+TRUNC(I68,4)),2),"")</f>
        <v>0</v>
      </c>
      <c r="K68" s="46">
        <f>IF(E68&lt;&gt;"",TRUNC(TRUNC(J68,2)*TRUNC(E68,2),2),"")</f>
        <v>0</v>
      </c>
      <c r="N68" s="102">
        <v>100.12</v>
      </c>
    </row>
    <row r="69" spans="2:14" ht="28.5">
      <c r="B69" s="45" t="s">
        <v>171</v>
      </c>
      <c r="C69" s="45" t="s">
        <v>172</v>
      </c>
      <c r="D69" s="46" t="s">
        <v>33</v>
      </c>
      <c r="E69" s="46">
        <v>34.56</v>
      </c>
      <c r="F69" s="55"/>
      <c r="G69" s="55"/>
      <c r="H69" s="46">
        <f>IF(E69&lt;&gt;"",TRUNC(F69,2)+TRUNC(G69,2),"")</f>
        <v>0</v>
      </c>
      <c r="I69" s="80"/>
      <c r="J69" s="46">
        <f>IF(E69&lt;&gt;"",TRUNC(H69*(1+TRUNC(I69,4)),2),"")</f>
        <v>0</v>
      </c>
      <c r="K69" s="46">
        <f>IF(E69&lt;&gt;"",TRUNC(TRUNC(J69,2)*TRUNC(E69,2),2),"")</f>
        <v>0</v>
      </c>
      <c r="N69" s="102">
        <v>26.34</v>
      </c>
    </row>
    <row r="70" spans="2:14" ht="15">
      <c r="B70" s="51" t="s">
        <v>46</v>
      </c>
      <c r="C70" s="52" t="s">
        <v>173</v>
      </c>
      <c r="D70" s="53"/>
      <c r="E70" s="53"/>
      <c r="F70" s="53"/>
      <c r="G70" s="53"/>
      <c r="H70" s="53"/>
      <c r="I70" s="53"/>
      <c r="J70" s="53"/>
      <c r="K70" s="54"/>
      <c r="N70" s="102"/>
    </row>
    <row r="71" spans="2:14" ht="14.25">
      <c r="B71" s="45" t="s">
        <v>174</v>
      </c>
      <c r="C71" s="45" t="s">
        <v>175</v>
      </c>
      <c r="D71" s="46" t="s">
        <v>33</v>
      </c>
      <c r="E71" s="46">
        <v>98.04</v>
      </c>
      <c r="F71" s="55"/>
      <c r="G71" s="55"/>
      <c r="H71" s="46">
        <f>IF(E71&lt;&gt;"",TRUNC(F71,2)+TRUNC(G71,2),"")</f>
        <v>0</v>
      </c>
      <c r="I71" s="80"/>
      <c r="J71" s="46">
        <f>IF(E71&lt;&gt;"",TRUNC(H71*(1+TRUNC(I71,4)),2),"")</f>
        <v>0</v>
      </c>
      <c r="K71" s="46">
        <f>IF(E71&lt;&gt;"",TRUNC(TRUNC(J71,2)*TRUNC(E71,2),2),"")</f>
        <v>0</v>
      </c>
      <c r="N71" s="102">
        <v>360.21</v>
      </c>
    </row>
    <row r="72" spans="2:14" ht="14.25">
      <c r="B72" s="45" t="s">
        <v>176</v>
      </c>
      <c r="C72" s="45" t="s">
        <v>177</v>
      </c>
      <c r="D72" s="46" t="s">
        <v>33</v>
      </c>
      <c r="E72" s="46">
        <v>15.74</v>
      </c>
      <c r="F72" s="55"/>
      <c r="G72" s="55"/>
      <c r="H72" s="46">
        <f>IF(E72&lt;&gt;"",TRUNC(F72,2)+TRUNC(G72,2),"")</f>
        <v>0</v>
      </c>
      <c r="I72" s="80"/>
      <c r="J72" s="46">
        <f>IF(E72&lt;&gt;"",TRUNC(H72*(1+TRUNC(I72,4)),2),"")</f>
        <v>0</v>
      </c>
      <c r="K72" s="46">
        <f>IF(E72&lt;&gt;"",TRUNC(TRUNC(J72,2)*TRUNC(E72,2),2),"")</f>
        <v>0</v>
      </c>
      <c r="N72" s="102">
        <v>360.21</v>
      </c>
    </row>
    <row r="73" spans="2:14" ht="28.5">
      <c r="B73" s="45" t="s">
        <v>178</v>
      </c>
      <c r="C73" s="45" t="s">
        <v>179</v>
      </c>
      <c r="D73" s="46" t="s">
        <v>326</v>
      </c>
      <c r="E73" s="46">
        <v>98.04</v>
      </c>
      <c r="F73" s="55"/>
      <c r="G73" s="55"/>
      <c r="H73" s="46">
        <f>IF(E73&lt;&gt;"",TRUNC(F73,2)+TRUNC(G73,2),"")</f>
        <v>0</v>
      </c>
      <c r="I73" s="80"/>
      <c r="J73" s="46">
        <f>IF(E73&lt;&gt;"",TRUNC(H73*(1+TRUNC(I73,4)),2),"")</f>
        <v>0</v>
      </c>
      <c r="K73" s="46">
        <f>IF(E73&lt;&gt;"",TRUNC(TRUNC(J73,2)*TRUNC(E73,2),2),"")</f>
        <v>0</v>
      </c>
      <c r="N73" s="102">
        <v>69.9</v>
      </c>
    </row>
    <row r="74" spans="2:14" ht="15">
      <c r="B74" s="51" t="s">
        <v>180</v>
      </c>
      <c r="C74" s="52" t="s">
        <v>181</v>
      </c>
      <c r="D74" s="53"/>
      <c r="E74" s="53"/>
      <c r="F74" s="53"/>
      <c r="G74" s="53"/>
      <c r="H74" s="53"/>
      <c r="I74" s="53"/>
      <c r="J74" s="53"/>
      <c r="K74" s="54"/>
      <c r="N74" s="102"/>
    </row>
    <row r="75" spans="2:14" ht="15">
      <c r="B75" s="51" t="s">
        <v>39</v>
      </c>
      <c r="C75" s="52" t="s">
        <v>182</v>
      </c>
      <c r="D75" s="53"/>
      <c r="E75" s="53"/>
      <c r="F75" s="53"/>
      <c r="G75" s="53"/>
      <c r="H75" s="53"/>
      <c r="I75" s="53"/>
      <c r="J75" s="53"/>
      <c r="K75" s="54"/>
      <c r="N75" s="102"/>
    </row>
    <row r="76" spans="2:14" ht="28.5">
      <c r="B76" s="45" t="s">
        <v>183</v>
      </c>
      <c r="C76" s="45" t="s">
        <v>184</v>
      </c>
      <c r="D76" s="46" t="s">
        <v>33</v>
      </c>
      <c r="E76" s="46">
        <v>3.78</v>
      </c>
      <c r="F76" s="55"/>
      <c r="G76" s="55"/>
      <c r="H76" s="46">
        <f>IF(E76&lt;&gt;"",TRUNC(F76,2)+TRUNC(G76,2),"")</f>
        <v>0</v>
      </c>
      <c r="I76" s="80"/>
      <c r="J76" s="46">
        <f>IF(E76&lt;&gt;"",TRUNC(H76*(1+TRUNC(I76,4)),2),"")</f>
        <v>0</v>
      </c>
      <c r="K76" s="46">
        <f>IF(E76&lt;&gt;"",TRUNC(TRUNC(J76,2)*TRUNC(E76,2),2),"")</f>
        <v>0</v>
      </c>
      <c r="N76" s="102">
        <v>7.96</v>
      </c>
    </row>
    <row r="77" spans="2:14" ht="71.25">
      <c r="B77" s="45" t="s">
        <v>185</v>
      </c>
      <c r="C77" s="45" t="s">
        <v>186</v>
      </c>
      <c r="D77" s="46" t="s">
        <v>15</v>
      </c>
      <c r="E77" s="46">
        <v>1</v>
      </c>
      <c r="F77" s="55"/>
      <c r="G77" s="55"/>
      <c r="H77" s="46">
        <f>IF(E77&lt;&gt;"",TRUNC(F77,2)+TRUNC(G77,2),"")</f>
        <v>0</v>
      </c>
      <c r="I77" s="80"/>
      <c r="J77" s="46">
        <f>IF(E77&lt;&gt;"",TRUNC(H77*(1+TRUNC(I77,4)),2),"")</f>
        <v>0</v>
      </c>
      <c r="K77" s="46">
        <f>IF(E77&lt;&gt;"",TRUNC(TRUNC(J77,2)*TRUNC(E77,2),2),"")</f>
        <v>0</v>
      </c>
      <c r="N77" s="102">
        <v>450.17</v>
      </c>
    </row>
    <row r="78" spans="2:14" ht="71.25">
      <c r="B78" s="45" t="s">
        <v>187</v>
      </c>
      <c r="C78" s="45" t="s">
        <v>188</v>
      </c>
      <c r="D78" s="46" t="s">
        <v>15</v>
      </c>
      <c r="E78" s="46">
        <v>1</v>
      </c>
      <c r="F78" s="55"/>
      <c r="G78" s="55"/>
      <c r="H78" s="46">
        <f>IF(E78&lt;&gt;"",TRUNC(F78,2)+TRUNC(G78,2),"")</f>
        <v>0</v>
      </c>
      <c r="I78" s="80"/>
      <c r="J78" s="46">
        <f>IF(E78&lt;&gt;"",TRUNC(H78*(1+TRUNC(I78,4)),2),"")</f>
        <v>0</v>
      </c>
      <c r="K78" s="46">
        <f>IF(E78&lt;&gt;"",TRUNC(TRUNC(J78,2)*TRUNC(E78,2),2),"")</f>
        <v>0</v>
      </c>
      <c r="N78" s="102">
        <v>335.38</v>
      </c>
    </row>
    <row r="79" spans="2:14" ht="15">
      <c r="B79" s="51" t="s">
        <v>40</v>
      </c>
      <c r="C79" s="52" t="s">
        <v>189</v>
      </c>
      <c r="D79" s="53"/>
      <c r="E79" s="53"/>
      <c r="F79" s="53"/>
      <c r="G79" s="53"/>
      <c r="H79" s="53"/>
      <c r="I79" s="53"/>
      <c r="J79" s="53"/>
      <c r="K79" s="54"/>
      <c r="N79" s="102"/>
    </row>
    <row r="80" spans="2:14" ht="14.25">
      <c r="B80" s="45" t="s">
        <v>190</v>
      </c>
      <c r="C80" s="45" t="s">
        <v>191</v>
      </c>
      <c r="D80" s="46" t="s">
        <v>15</v>
      </c>
      <c r="E80" s="46">
        <v>0.4</v>
      </c>
      <c r="F80" s="55"/>
      <c r="G80" s="55"/>
      <c r="H80" s="46">
        <f>IF(E80&lt;&gt;"",TRUNC(F80,2)+TRUNC(G80,2),"")</f>
        <v>0</v>
      </c>
      <c r="I80" s="80"/>
      <c r="J80" s="46">
        <f>IF(E80&lt;&gt;"",TRUNC(H80*(1+TRUNC(I80,4)),2),"")</f>
        <v>0</v>
      </c>
      <c r="K80" s="46">
        <f>IF(E80&lt;&gt;"",TRUNC(TRUNC(J80,2)*TRUNC(E80,2),2),"")</f>
        <v>0</v>
      </c>
      <c r="N80" s="102">
        <v>935.62</v>
      </c>
    </row>
    <row r="81" spans="2:14" ht="42.75">
      <c r="B81" s="45" t="s">
        <v>192</v>
      </c>
      <c r="C81" s="45" t="s">
        <v>193</v>
      </c>
      <c r="D81" s="46" t="s">
        <v>33</v>
      </c>
      <c r="E81" s="46">
        <v>0.56</v>
      </c>
      <c r="F81" s="55"/>
      <c r="G81" s="55"/>
      <c r="H81" s="46">
        <f>IF(E81&lt;&gt;"",TRUNC(F81,2)+TRUNC(G81,2),"")</f>
        <v>0</v>
      </c>
      <c r="I81" s="80"/>
      <c r="J81" s="46">
        <f>IF(E81&lt;&gt;"",TRUNC(H81*(1+TRUNC(I81,4)),2),"")</f>
        <v>0</v>
      </c>
      <c r="K81" s="46">
        <f>IF(E81&lt;&gt;"",TRUNC(TRUNC(J81,2)*TRUNC(E81,2),2),"")</f>
        <v>0</v>
      </c>
      <c r="N81" s="102">
        <v>935.62</v>
      </c>
    </row>
    <row r="82" spans="2:14" ht="15">
      <c r="B82" s="51" t="s">
        <v>194</v>
      </c>
      <c r="C82" s="52" t="s">
        <v>195</v>
      </c>
      <c r="D82" s="53"/>
      <c r="E82" s="53"/>
      <c r="F82" s="53"/>
      <c r="G82" s="53"/>
      <c r="H82" s="53"/>
      <c r="I82" s="53"/>
      <c r="J82" s="53"/>
      <c r="K82" s="54"/>
      <c r="N82" s="102"/>
    </row>
    <row r="83" spans="2:14" ht="15">
      <c r="B83" s="51" t="s">
        <v>47</v>
      </c>
      <c r="C83" s="52" t="s">
        <v>195</v>
      </c>
      <c r="D83" s="53"/>
      <c r="E83" s="53"/>
      <c r="F83" s="53"/>
      <c r="G83" s="53"/>
      <c r="H83" s="53"/>
      <c r="I83" s="53"/>
      <c r="J83" s="53"/>
      <c r="K83" s="54"/>
      <c r="N83" s="102"/>
    </row>
    <row r="84" spans="2:14" ht="42.75">
      <c r="B84" s="45" t="s">
        <v>196</v>
      </c>
      <c r="C84" s="45" t="s">
        <v>197</v>
      </c>
      <c r="D84" s="46" t="s">
        <v>15</v>
      </c>
      <c r="E84" s="46">
        <v>25</v>
      </c>
      <c r="F84" s="55"/>
      <c r="G84" s="55"/>
      <c r="H84" s="46">
        <f aca="true" t="shared" si="12" ref="H84:H102">IF(E84&lt;&gt;"",TRUNC(F84,2)+TRUNC(G84,2),"")</f>
        <v>0</v>
      </c>
      <c r="I84" s="80"/>
      <c r="J84" s="46">
        <f aca="true" t="shared" si="13" ref="J84:J102">IF(E84&lt;&gt;"",TRUNC(H84*(1+TRUNC(I84,4)),2),"")</f>
        <v>0</v>
      </c>
      <c r="K84" s="46">
        <f aca="true" t="shared" si="14" ref="K84:K102">IF(E84&lt;&gt;"",TRUNC(TRUNC(J84,2)*TRUNC(E84,2),2),"")</f>
        <v>0</v>
      </c>
      <c r="N84" s="102">
        <v>4.62</v>
      </c>
    </row>
    <row r="85" spans="2:14" ht="28.5">
      <c r="B85" s="45" t="s">
        <v>198</v>
      </c>
      <c r="C85" s="45" t="s">
        <v>199</v>
      </c>
      <c r="D85" s="46" t="s">
        <v>15</v>
      </c>
      <c r="E85" s="46">
        <v>2</v>
      </c>
      <c r="F85" s="55"/>
      <c r="G85" s="55"/>
      <c r="H85" s="46">
        <f t="shared" si="12"/>
        <v>0</v>
      </c>
      <c r="I85" s="80"/>
      <c r="J85" s="46">
        <f t="shared" si="13"/>
        <v>0</v>
      </c>
      <c r="K85" s="46">
        <f t="shared" si="14"/>
        <v>0</v>
      </c>
      <c r="N85" s="102">
        <v>6.17</v>
      </c>
    </row>
    <row r="86" spans="2:14" ht="57">
      <c r="B86" s="45" t="s">
        <v>200</v>
      </c>
      <c r="C86" s="45" t="s">
        <v>201</v>
      </c>
      <c r="D86" s="46" t="s">
        <v>42</v>
      </c>
      <c r="E86" s="46">
        <v>130</v>
      </c>
      <c r="F86" s="55"/>
      <c r="G86" s="55"/>
      <c r="H86" s="46">
        <f t="shared" si="12"/>
        <v>0</v>
      </c>
      <c r="I86" s="80"/>
      <c r="J86" s="46">
        <f t="shared" si="13"/>
        <v>0</v>
      </c>
      <c r="K86" s="46">
        <f t="shared" si="14"/>
        <v>0</v>
      </c>
      <c r="N86" s="102">
        <v>4.18</v>
      </c>
    </row>
    <row r="87" spans="2:14" ht="42.75">
      <c r="B87" s="45" t="s">
        <v>202</v>
      </c>
      <c r="C87" s="45" t="s">
        <v>203</v>
      </c>
      <c r="D87" s="46" t="s">
        <v>42</v>
      </c>
      <c r="E87" s="46">
        <v>120</v>
      </c>
      <c r="F87" s="55"/>
      <c r="G87" s="55"/>
      <c r="H87" s="46">
        <f t="shared" si="12"/>
        <v>0</v>
      </c>
      <c r="I87" s="80"/>
      <c r="J87" s="46">
        <f t="shared" si="13"/>
        <v>0</v>
      </c>
      <c r="K87" s="46">
        <f t="shared" si="14"/>
        <v>0</v>
      </c>
      <c r="N87" s="102">
        <v>5.82</v>
      </c>
    </row>
    <row r="88" spans="2:14" ht="57">
      <c r="B88" s="45" t="s">
        <v>204</v>
      </c>
      <c r="C88" s="45" t="s">
        <v>205</v>
      </c>
      <c r="D88" s="46" t="s">
        <v>42</v>
      </c>
      <c r="E88" s="46">
        <v>60</v>
      </c>
      <c r="F88" s="55"/>
      <c r="G88" s="55"/>
      <c r="H88" s="46">
        <f t="shared" si="12"/>
        <v>0</v>
      </c>
      <c r="I88" s="80"/>
      <c r="J88" s="46">
        <f t="shared" si="13"/>
        <v>0</v>
      </c>
      <c r="K88" s="46">
        <f t="shared" si="14"/>
        <v>0</v>
      </c>
      <c r="N88" s="102">
        <v>2.36</v>
      </c>
    </row>
    <row r="89" spans="2:14" ht="42.75">
      <c r="B89" s="45" t="s">
        <v>206</v>
      </c>
      <c r="C89" s="45" t="s">
        <v>207</v>
      </c>
      <c r="D89" s="46" t="s">
        <v>45</v>
      </c>
      <c r="E89" s="46">
        <v>4</v>
      </c>
      <c r="F89" s="55"/>
      <c r="G89" s="55"/>
      <c r="H89" s="46">
        <f t="shared" si="12"/>
        <v>0</v>
      </c>
      <c r="I89" s="80"/>
      <c r="J89" s="46">
        <f t="shared" si="13"/>
        <v>0</v>
      </c>
      <c r="K89" s="46">
        <f t="shared" si="14"/>
        <v>0</v>
      </c>
      <c r="N89" s="102">
        <v>14.84</v>
      </c>
    </row>
    <row r="90" spans="2:14" ht="42.75">
      <c r="B90" s="45" t="s">
        <v>208</v>
      </c>
      <c r="C90" s="45" t="s">
        <v>209</v>
      </c>
      <c r="D90" s="46" t="s">
        <v>45</v>
      </c>
      <c r="E90" s="46">
        <v>2</v>
      </c>
      <c r="F90" s="55"/>
      <c r="G90" s="55"/>
      <c r="H90" s="46">
        <f t="shared" si="12"/>
        <v>0</v>
      </c>
      <c r="I90" s="80"/>
      <c r="J90" s="46">
        <f t="shared" si="13"/>
        <v>0</v>
      </c>
      <c r="K90" s="46">
        <f t="shared" si="14"/>
        <v>0</v>
      </c>
      <c r="N90" s="102">
        <v>94.79</v>
      </c>
    </row>
    <row r="91" spans="2:14" ht="28.5">
      <c r="B91" s="45" t="s">
        <v>210</v>
      </c>
      <c r="C91" s="45" t="s">
        <v>211</v>
      </c>
      <c r="D91" s="46" t="s">
        <v>15</v>
      </c>
      <c r="E91" s="46">
        <v>1</v>
      </c>
      <c r="F91" s="55"/>
      <c r="G91" s="55"/>
      <c r="H91" s="46">
        <f t="shared" si="12"/>
        <v>0</v>
      </c>
      <c r="I91" s="80"/>
      <c r="J91" s="46">
        <f t="shared" si="13"/>
        <v>0</v>
      </c>
      <c r="K91" s="46">
        <f t="shared" si="14"/>
        <v>0</v>
      </c>
      <c r="N91" s="102">
        <v>186.28</v>
      </c>
    </row>
    <row r="92" spans="2:14" ht="57">
      <c r="B92" s="45" t="s">
        <v>212</v>
      </c>
      <c r="C92" s="45" t="s">
        <v>213</v>
      </c>
      <c r="D92" s="46" t="s">
        <v>42</v>
      </c>
      <c r="E92" s="46">
        <v>24</v>
      </c>
      <c r="F92" s="55"/>
      <c r="G92" s="55"/>
      <c r="H92" s="46">
        <f t="shared" si="12"/>
        <v>0</v>
      </c>
      <c r="I92" s="80"/>
      <c r="J92" s="46">
        <f t="shared" si="13"/>
        <v>0</v>
      </c>
      <c r="K92" s="46">
        <f t="shared" si="14"/>
        <v>0</v>
      </c>
      <c r="N92" s="102">
        <v>54.6</v>
      </c>
    </row>
    <row r="93" spans="2:14" ht="42.75">
      <c r="B93" s="45" t="s">
        <v>214</v>
      </c>
      <c r="C93" s="45" t="s">
        <v>215</v>
      </c>
      <c r="D93" s="46" t="s">
        <v>15</v>
      </c>
      <c r="E93" s="46">
        <v>2</v>
      </c>
      <c r="F93" s="55"/>
      <c r="G93" s="55"/>
      <c r="H93" s="46">
        <f t="shared" si="12"/>
        <v>0</v>
      </c>
      <c r="I93" s="80"/>
      <c r="J93" s="46">
        <f t="shared" si="13"/>
        <v>0</v>
      </c>
      <c r="K93" s="46">
        <f t="shared" si="14"/>
        <v>0</v>
      </c>
      <c r="N93" s="102">
        <v>38.83</v>
      </c>
    </row>
    <row r="94" spans="2:14" ht="57">
      <c r="B94" s="45" t="s">
        <v>216</v>
      </c>
      <c r="C94" s="45" t="s">
        <v>217</v>
      </c>
      <c r="D94" s="46" t="s">
        <v>45</v>
      </c>
      <c r="E94" s="46">
        <v>2</v>
      </c>
      <c r="F94" s="55"/>
      <c r="G94" s="55"/>
      <c r="H94" s="46">
        <f t="shared" si="12"/>
        <v>0</v>
      </c>
      <c r="I94" s="80"/>
      <c r="J94" s="46">
        <f t="shared" si="13"/>
        <v>0</v>
      </c>
      <c r="K94" s="46">
        <f t="shared" si="14"/>
        <v>0</v>
      </c>
      <c r="N94" s="102">
        <v>20.82</v>
      </c>
    </row>
    <row r="95" spans="2:14" ht="57">
      <c r="B95" s="45" t="s">
        <v>218</v>
      </c>
      <c r="C95" s="45" t="s">
        <v>219</v>
      </c>
      <c r="D95" s="46" t="s">
        <v>45</v>
      </c>
      <c r="E95" s="46">
        <v>1</v>
      </c>
      <c r="F95" s="55"/>
      <c r="G95" s="55"/>
      <c r="H95" s="46">
        <f t="shared" si="12"/>
        <v>0</v>
      </c>
      <c r="I95" s="80"/>
      <c r="J95" s="46">
        <f t="shared" si="13"/>
        <v>0</v>
      </c>
      <c r="K95" s="46">
        <f t="shared" si="14"/>
        <v>0</v>
      </c>
      <c r="N95" s="102">
        <v>28.09</v>
      </c>
    </row>
    <row r="96" spans="2:14" ht="14.25">
      <c r="B96" s="45" t="s">
        <v>220</v>
      </c>
      <c r="C96" s="45" t="s">
        <v>221</v>
      </c>
      <c r="D96" s="46" t="s">
        <v>15</v>
      </c>
      <c r="E96" s="46">
        <v>1</v>
      </c>
      <c r="F96" s="55"/>
      <c r="G96" s="55"/>
      <c r="H96" s="46">
        <f t="shared" si="12"/>
        <v>0</v>
      </c>
      <c r="I96" s="80"/>
      <c r="J96" s="46">
        <f t="shared" si="13"/>
        <v>0</v>
      </c>
      <c r="K96" s="46">
        <f t="shared" si="14"/>
        <v>0</v>
      </c>
      <c r="N96" s="102">
        <v>7.51</v>
      </c>
    </row>
    <row r="97" spans="2:14" ht="57">
      <c r="B97" s="45" t="s">
        <v>222</v>
      </c>
      <c r="C97" s="45" t="s">
        <v>223</v>
      </c>
      <c r="D97" s="46" t="s">
        <v>42</v>
      </c>
      <c r="E97" s="46">
        <v>4</v>
      </c>
      <c r="F97" s="55"/>
      <c r="G97" s="55"/>
      <c r="H97" s="46">
        <f t="shared" si="12"/>
        <v>0</v>
      </c>
      <c r="I97" s="80"/>
      <c r="J97" s="46">
        <f t="shared" si="13"/>
        <v>0</v>
      </c>
      <c r="K97" s="46">
        <f t="shared" si="14"/>
        <v>0</v>
      </c>
      <c r="N97" s="102">
        <v>12.44</v>
      </c>
    </row>
    <row r="98" spans="2:14" ht="42.75">
      <c r="B98" s="45" t="s">
        <v>224</v>
      </c>
      <c r="C98" s="45" t="s">
        <v>225</v>
      </c>
      <c r="D98" s="46" t="s">
        <v>45</v>
      </c>
      <c r="E98" s="46">
        <v>1</v>
      </c>
      <c r="F98" s="55"/>
      <c r="G98" s="55"/>
      <c r="H98" s="46">
        <f t="shared" si="12"/>
        <v>0</v>
      </c>
      <c r="I98" s="80"/>
      <c r="J98" s="46">
        <f t="shared" si="13"/>
        <v>0</v>
      </c>
      <c r="K98" s="46">
        <f t="shared" si="14"/>
        <v>0</v>
      </c>
      <c r="N98" s="102">
        <v>53.34</v>
      </c>
    </row>
    <row r="99" spans="2:14" ht="42.75">
      <c r="B99" s="45" t="s">
        <v>226</v>
      </c>
      <c r="C99" s="45" t="s">
        <v>227</v>
      </c>
      <c r="D99" s="46" t="s">
        <v>45</v>
      </c>
      <c r="E99" s="46">
        <v>3</v>
      </c>
      <c r="F99" s="55"/>
      <c r="G99" s="55"/>
      <c r="H99" s="46">
        <f t="shared" si="12"/>
        <v>0</v>
      </c>
      <c r="I99" s="80"/>
      <c r="J99" s="46">
        <f t="shared" si="13"/>
        <v>0</v>
      </c>
      <c r="K99" s="46">
        <f t="shared" si="14"/>
        <v>0</v>
      </c>
      <c r="N99" s="102">
        <v>117.15</v>
      </c>
    </row>
    <row r="100" spans="2:14" ht="42.75">
      <c r="B100" s="45" t="s">
        <v>228</v>
      </c>
      <c r="C100" s="45" t="s">
        <v>229</v>
      </c>
      <c r="D100" s="46" t="s">
        <v>45</v>
      </c>
      <c r="E100" s="46">
        <v>4</v>
      </c>
      <c r="F100" s="55"/>
      <c r="G100" s="55"/>
      <c r="H100" s="46">
        <f t="shared" si="12"/>
        <v>0</v>
      </c>
      <c r="I100" s="80"/>
      <c r="J100" s="46">
        <f t="shared" si="13"/>
        <v>0</v>
      </c>
      <c r="K100" s="46">
        <f t="shared" si="14"/>
        <v>0</v>
      </c>
      <c r="N100" s="102">
        <v>92.56</v>
      </c>
    </row>
    <row r="101" spans="2:14" ht="42.75">
      <c r="B101" s="45" t="s">
        <v>230</v>
      </c>
      <c r="C101" s="45" t="s">
        <v>231</v>
      </c>
      <c r="D101" s="46" t="s">
        <v>45</v>
      </c>
      <c r="E101" s="46">
        <v>2</v>
      </c>
      <c r="F101" s="55"/>
      <c r="G101" s="55"/>
      <c r="H101" s="46">
        <f t="shared" si="12"/>
        <v>0</v>
      </c>
      <c r="I101" s="80"/>
      <c r="J101" s="46">
        <f t="shared" si="13"/>
        <v>0</v>
      </c>
      <c r="K101" s="46">
        <f t="shared" si="14"/>
        <v>0</v>
      </c>
      <c r="N101" s="102">
        <v>35.33</v>
      </c>
    </row>
    <row r="102" spans="2:14" ht="71.25">
      <c r="B102" s="45" t="s">
        <v>232</v>
      </c>
      <c r="C102" s="45" t="s">
        <v>233</v>
      </c>
      <c r="D102" s="46" t="s">
        <v>45</v>
      </c>
      <c r="E102" s="46">
        <v>1</v>
      </c>
      <c r="F102" s="55"/>
      <c r="G102" s="55"/>
      <c r="H102" s="46">
        <f t="shared" si="12"/>
        <v>0</v>
      </c>
      <c r="I102" s="80"/>
      <c r="J102" s="46">
        <f t="shared" si="13"/>
        <v>0</v>
      </c>
      <c r="K102" s="46">
        <f t="shared" si="14"/>
        <v>0</v>
      </c>
      <c r="N102" s="102">
        <v>80.63</v>
      </c>
    </row>
    <row r="103" spans="2:14" ht="15">
      <c r="B103" s="51" t="s">
        <v>234</v>
      </c>
      <c r="C103" s="52" t="s">
        <v>235</v>
      </c>
      <c r="D103" s="53"/>
      <c r="E103" s="53"/>
      <c r="F103" s="53"/>
      <c r="G103" s="53"/>
      <c r="H103" s="53"/>
      <c r="I103" s="53"/>
      <c r="J103" s="53"/>
      <c r="K103" s="54"/>
      <c r="N103" s="102"/>
    </row>
    <row r="104" spans="2:14" ht="30">
      <c r="B104" s="51" t="s">
        <v>69</v>
      </c>
      <c r="C104" s="52" t="s">
        <v>236</v>
      </c>
      <c r="D104" s="53"/>
      <c r="E104" s="53"/>
      <c r="F104" s="53"/>
      <c r="G104" s="53"/>
      <c r="H104" s="53"/>
      <c r="I104" s="53"/>
      <c r="J104" s="53"/>
      <c r="K104" s="54"/>
      <c r="N104" s="102"/>
    </row>
    <row r="105" spans="2:14" ht="28.5">
      <c r="B105" s="45" t="s">
        <v>237</v>
      </c>
      <c r="C105" s="45" t="s">
        <v>238</v>
      </c>
      <c r="D105" s="46" t="s">
        <v>15</v>
      </c>
      <c r="E105" s="46">
        <v>1</v>
      </c>
      <c r="F105" s="55"/>
      <c r="G105" s="55"/>
      <c r="H105" s="46">
        <f>IF(E105&lt;&gt;"",TRUNC(F105,2)+TRUNC(G105,2),"")</f>
        <v>0</v>
      </c>
      <c r="I105" s="80"/>
      <c r="J105" s="46">
        <f>IF(E105&lt;&gt;"",TRUNC(H105*(1+TRUNC(I105,4)),2),"")</f>
        <v>0</v>
      </c>
      <c r="K105" s="46">
        <f>IF(E105&lt;&gt;"",TRUNC(TRUNC(J105,2)*TRUNC(E105,2),2),"")</f>
        <v>0</v>
      </c>
      <c r="N105" s="102">
        <v>127018.28</v>
      </c>
    </row>
    <row r="106" spans="2:14" ht="15">
      <c r="B106" s="51" t="s">
        <v>239</v>
      </c>
      <c r="C106" s="52" t="s">
        <v>240</v>
      </c>
      <c r="D106" s="53"/>
      <c r="E106" s="53"/>
      <c r="F106" s="53"/>
      <c r="G106" s="53"/>
      <c r="H106" s="53"/>
      <c r="I106" s="53"/>
      <c r="J106" s="53"/>
      <c r="K106" s="54"/>
      <c r="N106" s="102"/>
    </row>
    <row r="107" spans="2:14" ht="15">
      <c r="B107" s="51" t="s">
        <v>72</v>
      </c>
      <c r="C107" s="52" t="s">
        <v>241</v>
      </c>
      <c r="D107" s="53"/>
      <c r="E107" s="53"/>
      <c r="F107" s="53"/>
      <c r="G107" s="53"/>
      <c r="H107" s="53"/>
      <c r="I107" s="53"/>
      <c r="J107" s="53"/>
      <c r="K107" s="54"/>
      <c r="N107" s="102"/>
    </row>
    <row r="108" spans="2:14" ht="28.5">
      <c r="B108" s="45" t="s">
        <v>242</v>
      </c>
      <c r="C108" s="45" t="s">
        <v>243</v>
      </c>
      <c r="D108" s="46" t="s">
        <v>33</v>
      </c>
      <c r="E108" s="46">
        <v>51.08</v>
      </c>
      <c r="F108" s="55"/>
      <c r="G108" s="55"/>
      <c r="H108" s="46">
        <f>IF(E108&lt;&gt;"",TRUNC(F108,2)+TRUNC(G108,2),"")</f>
        <v>0</v>
      </c>
      <c r="I108" s="80"/>
      <c r="J108" s="46">
        <f>IF(E108&lt;&gt;"",TRUNC(H108*(1+TRUNC(I108,4)),2),"")</f>
        <v>0</v>
      </c>
      <c r="K108" s="46">
        <f>IF(E108&lt;&gt;"",TRUNC(TRUNC(J108,2)*TRUNC(E108,2),2),"")</f>
        <v>0</v>
      </c>
      <c r="N108" s="102">
        <v>2.98</v>
      </c>
    </row>
    <row r="109" spans="2:14" ht="28.5">
      <c r="B109" s="45" t="s">
        <v>244</v>
      </c>
      <c r="C109" s="45" t="s">
        <v>245</v>
      </c>
      <c r="D109" s="46" t="s">
        <v>33</v>
      </c>
      <c r="E109" s="46">
        <v>51.08</v>
      </c>
      <c r="F109" s="55"/>
      <c r="G109" s="55"/>
      <c r="H109" s="46">
        <f>IF(E109&lt;&gt;"",TRUNC(F109,2)+TRUNC(G109,2),"")</f>
        <v>0</v>
      </c>
      <c r="I109" s="80"/>
      <c r="J109" s="46">
        <f>IF(E109&lt;&gt;"",TRUNC(H109*(1+TRUNC(I109,4)),2),"")</f>
        <v>0</v>
      </c>
      <c r="K109" s="46">
        <f>IF(E109&lt;&gt;"",TRUNC(TRUNC(J109,2)*TRUNC(E109,2),2),"")</f>
        <v>0</v>
      </c>
      <c r="N109" s="102">
        <v>14.69</v>
      </c>
    </row>
    <row r="110" spans="2:14" ht="42.75">
      <c r="B110" s="45" t="s">
        <v>246</v>
      </c>
      <c r="C110" s="45" t="s">
        <v>247</v>
      </c>
      <c r="D110" s="46" t="s">
        <v>33</v>
      </c>
      <c r="E110" s="46">
        <v>51.08</v>
      </c>
      <c r="F110" s="55"/>
      <c r="G110" s="55"/>
      <c r="H110" s="46">
        <f>IF(E110&lt;&gt;"",TRUNC(F110,2)+TRUNC(G110,2),"")</f>
        <v>0</v>
      </c>
      <c r="I110" s="80"/>
      <c r="J110" s="46">
        <f>IF(E110&lt;&gt;"",TRUNC(H110*(1+TRUNC(I110,4)),2),"")</f>
        <v>0</v>
      </c>
      <c r="K110" s="46">
        <f>IF(E110&lt;&gt;"",TRUNC(TRUNC(J110,2)*TRUNC(E110,2),2),"")</f>
        <v>0</v>
      </c>
      <c r="N110" s="102">
        <v>13.74</v>
      </c>
    </row>
    <row r="111" spans="2:14" ht="15">
      <c r="B111" s="51" t="s">
        <v>248</v>
      </c>
      <c r="C111" s="52" t="s">
        <v>249</v>
      </c>
      <c r="D111" s="53"/>
      <c r="E111" s="53"/>
      <c r="F111" s="53"/>
      <c r="G111" s="53"/>
      <c r="H111" s="53"/>
      <c r="I111" s="53"/>
      <c r="J111" s="53"/>
      <c r="K111" s="54"/>
      <c r="N111" s="102"/>
    </row>
    <row r="112" spans="2:14" ht="14.25">
      <c r="B112" s="45" t="s">
        <v>250</v>
      </c>
      <c r="C112" s="45" t="s">
        <v>251</v>
      </c>
      <c r="D112" s="46" t="s">
        <v>33</v>
      </c>
      <c r="E112" s="46">
        <v>6.3</v>
      </c>
      <c r="F112" s="55"/>
      <c r="G112" s="55"/>
      <c r="H112" s="46">
        <f>IF(E112&lt;&gt;"",TRUNC(F112,2)+TRUNC(G112,2),"")</f>
        <v>0</v>
      </c>
      <c r="I112" s="80"/>
      <c r="J112" s="46">
        <f>IF(E112&lt;&gt;"",TRUNC(H112*(1+TRUNC(I112,4)),2),"")</f>
        <v>0</v>
      </c>
      <c r="K112" s="46">
        <f>IF(E112&lt;&gt;"",TRUNC(TRUNC(J112,2)*TRUNC(E112,2),2),"")</f>
        <v>0</v>
      </c>
      <c r="N112" s="102">
        <v>11.82</v>
      </c>
    </row>
    <row r="113" spans="2:14" ht="28.5">
      <c r="B113" s="45" t="s">
        <v>252</v>
      </c>
      <c r="C113" s="45" t="s">
        <v>253</v>
      </c>
      <c r="D113" s="46" t="s">
        <v>33</v>
      </c>
      <c r="E113" s="46">
        <v>6.3</v>
      </c>
      <c r="F113" s="55"/>
      <c r="G113" s="55"/>
      <c r="H113" s="46">
        <f>IF(E113&lt;&gt;"",TRUNC(F113,2)+TRUNC(G113,2),"")</f>
        <v>0</v>
      </c>
      <c r="I113" s="80"/>
      <c r="J113" s="46">
        <f>IF(E113&lt;&gt;"",TRUNC(H113*(1+TRUNC(I113,4)),2),"")</f>
        <v>0</v>
      </c>
      <c r="K113" s="46">
        <f>IF(E113&lt;&gt;"",TRUNC(TRUNC(J113,2)*TRUNC(E113,2),2),"")</f>
        <v>0</v>
      </c>
      <c r="N113" s="102">
        <v>28.24</v>
      </c>
    </row>
    <row r="114" spans="2:14" ht="15">
      <c r="B114" s="51" t="s">
        <v>254</v>
      </c>
      <c r="C114" s="52" t="s">
        <v>255</v>
      </c>
      <c r="D114" s="53"/>
      <c r="E114" s="53"/>
      <c r="F114" s="53"/>
      <c r="G114" s="53"/>
      <c r="H114" s="53"/>
      <c r="I114" s="53"/>
      <c r="J114" s="53"/>
      <c r="K114" s="54"/>
      <c r="N114" s="102"/>
    </row>
    <row r="115" spans="2:14" ht="42.75">
      <c r="B115" s="45" t="s">
        <v>256</v>
      </c>
      <c r="C115" s="45" t="s">
        <v>257</v>
      </c>
      <c r="D115" s="46" t="s">
        <v>33</v>
      </c>
      <c r="E115" s="46">
        <v>122.63</v>
      </c>
      <c r="F115" s="55"/>
      <c r="G115" s="55"/>
      <c r="H115" s="46">
        <f>IF(E115&lt;&gt;"",TRUNC(F115,2)+TRUNC(G115,2),"")</f>
        <v>0</v>
      </c>
      <c r="I115" s="80"/>
      <c r="J115" s="46">
        <f>IF(E115&lt;&gt;"",TRUNC(H115*(1+TRUNC(I115,4)),2),"")</f>
        <v>0</v>
      </c>
      <c r="K115" s="46">
        <f>IF(E115&lt;&gt;"",TRUNC(TRUNC(J115,2)*TRUNC(E115,2),2),"")</f>
        <v>0</v>
      </c>
      <c r="N115" s="102">
        <v>21.24</v>
      </c>
    </row>
    <row r="116" spans="2:14" ht="14.25">
      <c r="B116" s="45" t="s">
        <v>258</v>
      </c>
      <c r="C116" s="45" t="s">
        <v>259</v>
      </c>
      <c r="D116" s="46" t="s">
        <v>33</v>
      </c>
      <c r="E116" s="46">
        <v>122.63</v>
      </c>
      <c r="F116" s="55"/>
      <c r="G116" s="55"/>
      <c r="H116" s="46">
        <f>IF(E116&lt;&gt;"",TRUNC(F116,2)+TRUNC(G116,2),"")</f>
        <v>0</v>
      </c>
      <c r="I116" s="80"/>
      <c r="J116" s="46">
        <f>IF(E116&lt;&gt;"",TRUNC(H116*(1+TRUNC(I116,4)),2),"")</f>
        <v>0</v>
      </c>
      <c r="K116" s="46">
        <f>IF(E116&lt;&gt;"",TRUNC(TRUNC(J116,2)*TRUNC(E116,2),2),"")</f>
        <v>0</v>
      </c>
      <c r="N116" s="102">
        <v>53.59</v>
      </c>
    </row>
    <row r="117" spans="2:14" ht="15">
      <c r="B117" s="51" t="s">
        <v>260</v>
      </c>
      <c r="C117" s="52" t="s">
        <v>261</v>
      </c>
      <c r="D117" s="53"/>
      <c r="E117" s="53"/>
      <c r="F117" s="53"/>
      <c r="G117" s="53"/>
      <c r="H117" s="53"/>
      <c r="I117" s="53"/>
      <c r="J117" s="53"/>
      <c r="K117" s="54"/>
      <c r="N117" s="102"/>
    </row>
    <row r="118" spans="2:14" ht="28.5">
      <c r="B118" s="45" t="s">
        <v>262</v>
      </c>
      <c r="C118" s="45" t="s">
        <v>263</v>
      </c>
      <c r="D118" s="46" t="s">
        <v>33</v>
      </c>
      <c r="E118" s="46">
        <v>22</v>
      </c>
      <c r="F118" s="55"/>
      <c r="G118" s="55"/>
      <c r="H118" s="46">
        <f>IF(E118&lt;&gt;"",TRUNC(F118,2)+TRUNC(G118,2),"")</f>
        <v>0</v>
      </c>
      <c r="I118" s="80"/>
      <c r="J118" s="46">
        <f>IF(E118&lt;&gt;"",TRUNC(H118*(1+TRUNC(I118,4)),2),"")</f>
        <v>0</v>
      </c>
      <c r="K118" s="46">
        <f>IF(E118&lt;&gt;"",TRUNC(TRUNC(J118,2)*TRUNC(E118,2),2),"")</f>
        <v>0</v>
      </c>
      <c r="N118" s="102">
        <v>22.87</v>
      </c>
    </row>
    <row r="119" spans="2:14" ht="15">
      <c r="B119" s="51" t="s">
        <v>264</v>
      </c>
      <c r="C119" s="52" t="s">
        <v>265</v>
      </c>
      <c r="D119" s="53"/>
      <c r="E119" s="53"/>
      <c r="F119" s="53"/>
      <c r="G119" s="53"/>
      <c r="H119" s="53"/>
      <c r="I119" s="53"/>
      <c r="J119" s="53"/>
      <c r="K119" s="54"/>
      <c r="N119" s="102"/>
    </row>
    <row r="120" spans="2:14" ht="15">
      <c r="B120" s="51" t="s">
        <v>75</v>
      </c>
      <c r="C120" s="52" t="s">
        <v>266</v>
      </c>
      <c r="D120" s="53"/>
      <c r="E120" s="53"/>
      <c r="F120" s="53"/>
      <c r="G120" s="53"/>
      <c r="H120" s="53"/>
      <c r="I120" s="53"/>
      <c r="J120" s="53"/>
      <c r="K120" s="54"/>
      <c r="N120" s="102"/>
    </row>
    <row r="121" spans="2:14" ht="57">
      <c r="B121" s="45" t="s">
        <v>267</v>
      </c>
      <c r="C121" s="45" t="s">
        <v>268</v>
      </c>
      <c r="D121" s="46" t="s">
        <v>327</v>
      </c>
      <c r="E121" s="46">
        <v>2.05</v>
      </c>
      <c r="F121" s="55"/>
      <c r="G121" s="55"/>
      <c r="H121" s="46">
        <f>IF(E121&lt;&gt;"",TRUNC(F121,2)+TRUNC(G121,2),"")</f>
        <v>0</v>
      </c>
      <c r="I121" s="80"/>
      <c r="J121" s="46">
        <f>IF(E121&lt;&gt;"",TRUNC(H121*(1+TRUNC(I121,4)),2),"")</f>
        <v>0</v>
      </c>
      <c r="K121" s="46">
        <f>IF(E121&lt;&gt;"",TRUNC(TRUNC(J121,2)*TRUNC(E121,2),2),"")</f>
        <v>0</v>
      </c>
      <c r="N121" s="102">
        <v>456.51</v>
      </c>
    </row>
    <row r="122" spans="2:14" ht="15">
      <c r="B122" s="51" t="s">
        <v>269</v>
      </c>
      <c r="C122" s="52" t="s">
        <v>270</v>
      </c>
      <c r="D122" s="53"/>
      <c r="E122" s="53"/>
      <c r="F122" s="53"/>
      <c r="G122" s="53"/>
      <c r="H122" s="53"/>
      <c r="I122" s="53"/>
      <c r="J122" s="53"/>
      <c r="K122" s="54"/>
      <c r="N122" s="102"/>
    </row>
    <row r="123" spans="2:14" ht="42.75">
      <c r="B123" s="45" t="s">
        <v>271</v>
      </c>
      <c r="C123" s="45" t="s">
        <v>272</v>
      </c>
      <c r="D123" s="46" t="s">
        <v>33</v>
      </c>
      <c r="E123" s="46">
        <v>2.48</v>
      </c>
      <c r="F123" s="55"/>
      <c r="G123" s="55"/>
      <c r="H123" s="46">
        <f>IF(E123&lt;&gt;"",TRUNC(F123,2)+TRUNC(G123,2),"")</f>
        <v>0</v>
      </c>
      <c r="I123" s="80"/>
      <c r="J123" s="46">
        <f>IF(E123&lt;&gt;"",TRUNC(H123*(1+TRUNC(I123,4)),2),"")</f>
        <v>0</v>
      </c>
      <c r="K123" s="46">
        <f>IF(E123&lt;&gt;"",TRUNC(TRUNC(J123,2)*TRUNC(E123,2),2),"")</f>
        <v>0</v>
      </c>
      <c r="N123" s="102">
        <v>73.58</v>
      </c>
    </row>
    <row r="124" spans="2:14" ht="15">
      <c r="B124" s="51" t="s">
        <v>273</v>
      </c>
      <c r="C124" s="52" t="s">
        <v>274</v>
      </c>
      <c r="D124" s="53"/>
      <c r="E124" s="53"/>
      <c r="F124" s="53"/>
      <c r="G124" s="53"/>
      <c r="H124" s="53"/>
      <c r="I124" s="53"/>
      <c r="J124" s="53"/>
      <c r="K124" s="54"/>
      <c r="N124" s="102"/>
    </row>
    <row r="125" spans="2:14" ht="42.75">
      <c r="B125" s="45" t="s">
        <v>275</v>
      </c>
      <c r="C125" s="45" t="s">
        <v>272</v>
      </c>
      <c r="D125" s="46" t="s">
        <v>33</v>
      </c>
      <c r="E125" s="46">
        <v>4.3</v>
      </c>
      <c r="F125" s="55"/>
      <c r="G125" s="55"/>
      <c r="H125" s="46">
        <f>IF(E125&lt;&gt;"",TRUNC(F125,2)+TRUNC(G125,2),"")</f>
        <v>0</v>
      </c>
      <c r="I125" s="80"/>
      <c r="J125" s="46">
        <f>IF(E125&lt;&gt;"",TRUNC(H125*(1+TRUNC(I125,4)),2),"")</f>
        <v>0</v>
      </c>
      <c r="K125" s="46">
        <f>IF(E125&lt;&gt;"",TRUNC(TRUNC(J125,2)*TRUNC(E125,2),2),"")</f>
        <v>0</v>
      </c>
      <c r="N125" s="102">
        <v>73.58</v>
      </c>
    </row>
    <row r="126" spans="2:14" ht="15">
      <c r="B126" s="51" t="s">
        <v>276</v>
      </c>
      <c r="C126" s="52" t="s">
        <v>277</v>
      </c>
      <c r="D126" s="53"/>
      <c r="E126" s="53"/>
      <c r="F126" s="53"/>
      <c r="G126" s="53"/>
      <c r="H126" s="53"/>
      <c r="I126" s="53"/>
      <c r="J126" s="53"/>
      <c r="K126" s="54"/>
      <c r="N126" s="102"/>
    </row>
    <row r="127" spans="2:14" ht="15">
      <c r="B127" s="51" t="s">
        <v>79</v>
      </c>
      <c r="C127" s="52" t="s">
        <v>278</v>
      </c>
      <c r="D127" s="53"/>
      <c r="E127" s="53"/>
      <c r="F127" s="53"/>
      <c r="G127" s="53"/>
      <c r="H127" s="53"/>
      <c r="I127" s="53"/>
      <c r="J127" s="53"/>
      <c r="K127" s="54"/>
      <c r="N127" s="102"/>
    </row>
    <row r="128" spans="2:14" ht="99.75">
      <c r="B128" s="45" t="s">
        <v>279</v>
      </c>
      <c r="C128" s="45" t="s">
        <v>280</v>
      </c>
      <c r="D128" s="46" t="s">
        <v>33</v>
      </c>
      <c r="E128" s="46">
        <v>2.1</v>
      </c>
      <c r="F128" s="55"/>
      <c r="G128" s="55"/>
      <c r="H128" s="46">
        <f>IF(E128&lt;&gt;"",TRUNC(F128,2)+TRUNC(G128,2),"")</f>
        <v>0</v>
      </c>
      <c r="I128" s="80"/>
      <c r="J128" s="46">
        <f>IF(E128&lt;&gt;"",TRUNC(H128*(1+TRUNC(I128,4)),2),"")</f>
        <v>0</v>
      </c>
      <c r="K128" s="46">
        <f>IF(E128&lt;&gt;"",TRUNC(TRUNC(J128,2)*TRUNC(E128,2),2),"")</f>
        <v>0</v>
      </c>
      <c r="N128" s="102">
        <v>107.24</v>
      </c>
    </row>
    <row r="129" spans="2:14" ht="14.25">
      <c r="B129" s="45" t="s">
        <v>281</v>
      </c>
      <c r="C129" s="45" t="s">
        <v>282</v>
      </c>
      <c r="D129" s="46" t="s">
        <v>33</v>
      </c>
      <c r="E129" s="46">
        <v>2.1</v>
      </c>
      <c r="F129" s="55"/>
      <c r="G129" s="55"/>
      <c r="H129" s="46">
        <f>IF(E129&lt;&gt;"",TRUNC(F129,2)+TRUNC(G129,2),"")</f>
        <v>0</v>
      </c>
      <c r="I129" s="80"/>
      <c r="J129" s="46">
        <f>IF(E129&lt;&gt;"",TRUNC(H129*(1+TRUNC(I129,4)),2),"")</f>
        <v>0</v>
      </c>
      <c r="K129" s="46">
        <f>IF(E129&lt;&gt;"",TRUNC(TRUNC(J129,2)*TRUNC(E129,2),2),"")</f>
        <v>0</v>
      </c>
      <c r="N129" s="102">
        <v>360.21</v>
      </c>
    </row>
    <row r="130" spans="2:14" ht="15">
      <c r="B130" s="51" t="s">
        <v>283</v>
      </c>
      <c r="C130" s="52" t="s">
        <v>284</v>
      </c>
      <c r="D130" s="53"/>
      <c r="E130" s="53"/>
      <c r="F130" s="53"/>
      <c r="G130" s="53"/>
      <c r="H130" s="53"/>
      <c r="I130" s="53"/>
      <c r="J130" s="53"/>
      <c r="K130" s="54"/>
      <c r="N130" s="102"/>
    </row>
    <row r="131" spans="2:14" ht="15">
      <c r="B131" s="51" t="s">
        <v>285</v>
      </c>
      <c r="C131" s="52" t="s">
        <v>286</v>
      </c>
      <c r="D131" s="53"/>
      <c r="E131" s="53"/>
      <c r="F131" s="53"/>
      <c r="G131" s="53"/>
      <c r="H131" s="53"/>
      <c r="I131" s="53"/>
      <c r="J131" s="53"/>
      <c r="K131" s="54"/>
      <c r="N131" s="102"/>
    </row>
    <row r="132" spans="2:14" ht="42.75">
      <c r="B132" s="45" t="s">
        <v>287</v>
      </c>
      <c r="C132" s="45" t="s">
        <v>288</v>
      </c>
      <c r="D132" s="46" t="s">
        <v>326</v>
      </c>
      <c r="E132" s="46">
        <v>4.5</v>
      </c>
      <c r="F132" s="55"/>
      <c r="G132" s="55"/>
      <c r="H132" s="46">
        <f>IF(E132&lt;&gt;"",TRUNC(F132,2)+TRUNC(G132,2),"")</f>
        <v>0</v>
      </c>
      <c r="I132" s="80"/>
      <c r="J132" s="46">
        <f>IF(E132&lt;&gt;"",TRUNC(H132*(1+TRUNC(I132,4)),2),"")</f>
        <v>0</v>
      </c>
      <c r="K132" s="46">
        <f>IF(E132&lt;&gt;"",TRUNC(TRUNC(J132,2)*TRUNC(E132,2),2),"")</f>
        <v>0</v>
      </c>
      <c r="N132" s="102">
        <v>1149.84</v>
      </c>
    </row>
    <row r="133" spans="2:14" ht="15">
      <c r="B133" s="51" t="s">
        <v>289</v>
      </c>
      <c r="C133" s="52" t="s">
        <v>290</v>
      </c>
      <c r="D133" s="53"/>
      <c r="E133" s="53"/>
      <c r="F133" s="53"/>
      <c r="G133" s="53"/>
      <c r="H133" s="53"/>
      <c r="I133" s="53"/>
      <c r="J133" s="53"/>
      <c r="K133" s="54"/>
      <c r="N133" s="102"/>
    </row>
    <row r="134" spans="2:14" ht="14.25">
      <c r="B134" s="45" t="s">
        <v>291</v>
      </c>
      <c r="C134" s="45" t="s">
        <v>292</v>
      </c>
      <c r="D134" s="46" t="s">
        <v>328</v>
      </c>
      <c r="E134" s="46">
        <v>1.85</v>
      </c>
      <c r="F134" s="55"/>
      <c r="G134" s="55"/>
      <c r="H134" s="46">
        <f>IF(E134&lt;&gt;"",TRUNC(F134,2)+TRUNC(G134,2),"")</f>
        <v>0</v>
      </c>
      <c r="I134" s="80"/>
      <c r="J134" s="46">
        <f>IF(E134&lt;&gt;"",TRUNC(H134*(1+TRUNC(I134,4)),2),"")</f>
        <v>0</v>
      </c>
      <c r="K134" s="46">
        <f>IF(E134&lt;&gt;"",TRUNC(TRUNC(J134,2)*TRUNC(E134,2),2),"")</f>
        <v>0</v>
      </c>
      <c r="N134" s="102">
        <v>152.55</v>
      </c>
    </row>
    <row r="135" spans="2:14" ht="57">
      <c r="B135" s="45" t="s">
        <v>293</v>
      </c>
      <c r="C135" s="45" t="s">
        <v>294</v>
      </c>
      <c r="D135" s="46" t="s">
        <v>33</v>
      </c>
      <c r="E135" s="46">
        <v>1.85</v>
      </c>
      <c r="F135" s="55"/>
      <c r="G135" s="55"/>
      <c r="H135" s="46">
        <f>IF(E135&lt;&gt;"",TRUNC(F135,2)+TRUNC(G135,2),"")</f>
        <v>0</v>
      </c>
      <c r="I135" s="80"/>
      <c r="J135" s="46">
        <f>IF(E135&lt;&gt;"",TRUNC(H135*(1+TRUNC(I135,4)),2),"")</f>
        <v>0</v>
      </c>
      <c r="K135" s="46">
        <f>IF(E135&lt;&gt;"",TRUNC(TRUNC(J135,2)*TRUNC(E135,2),2),"")</f>
        <v>0</v>
      </c>
      <c r="N135" s="102">
        <v>115.88</v>
      </c>
    </row>
    <row r="136" spans="2:14" ht="28.5">
      <c r="B136" s="45" t="s">
        <v>295</v>
      </c>
      <c r="C136" s="45" t="s">
        <v>296</v>
      </c>
      <c r="D136" s="46" t="s">
        <v>33</v>
      </c>
      <c r="E136" s="46">
        <v>4.82</v>
      </c>
      <c r="F136" s="55"/>
      <c r="G136" s="55"/>
      <c r="H136" s="46">
        <f>IF(E136&lt;&gt;"",TRUNC(F136,2)+TRUNC(G136,2),"")</f>
        <v>0</v>
      </c>
      <c r="I136" s="80"/>
      <c r="J136" s="46">
        <f>IF(E136&lt;&gt;"",TRUNC(H136*(1+TRUNC(I136,4)),2),"")</f>
        <v>0</v>
      </c>
      <c r="K136" s="46">
        <f>IF(E136&lt;&gt;"",TRUNC(TRUNC(J136,2)*TRUNC(E136,2),2),"")</f>
        <v>0</v>
      </c>
      <c r="N136" s="102">
        <v>338.27</v>
      </c>
    </row>
    <row r="137" spans="2:14" ht="28.5">
      <c r="B137" s="45" t="s">
        <v>297</v>
      </c>
      <c r="C137" s="45" t="s">
        <v>298</v>
      </c>
      <c r="D137" s="46" t="s">
        <v>42</v>
      </c>
      <c r="E137" s="46">
        <v>10.35</v>
      </c>
      <c r="F137" s="55"/>
      <c r="G137" s="55"/>
      <c r="H137" s="46">
        <f>IF(E137&lt;&gt;"",TRUNC(F137,2)+TRUNC(G137,2),"")</f>
        <v>0</v>
      </c>
      <c r="I137" s="80"/>
      <c r="J137" s="46">
        <f>IF(E137&lt;&gt;"",TRUNC(H137*(1+TRUNC(I137,4)),2),"")</f>
        <v>0</v>
      </c>
      <c r="K137" s="46">
        <f>IF(E137&lt;&gt;"",TRUNC(TRUNC(J137,2)*TRUNC(E137,2),2),"")</f>
        <v>0</v>
      </c>
      <c r="N137" s="102">
        <v>89.04</v>
      </c>
    </row>
    <row r="138" spans="2:14" ht="15">
      <c r="B138" s="51" t="s">
        <v>299</v>
      </c>
      <c r="C138" s="52" t="s">
        <v>300</v>
      </c>
      <c r="D138" s="53"/>
      <c r="E138" s="53"/>
      <c r="F138" s="53"/>
      <c r="G138" s="53"/>
      <c r="H138" s="53"/>
      <c r="I138" s="53"/>
      <c r="J138" s="53"/>
      <c r="K138" s="54"/>
      <c r="N138" s="102"/>
    </row>
    <row r="139" spans="2:14" ht="15">
      <c r="B139" s="51" t="s">
        <v>301</v>
      </c>
      <c r="C139" s="52"/>
      <c r="D139" s="53"/>
      <c r="E139" s="53"/>
      <c r="F139" s="53"/>
      <c r="G139" s="53"/>
      <c r="H139" s="53"/>
      <c r="I139" s="53"/>
      <c r="J139" s="53"/>
      <c r="K139" s="54"/>
      <c r="N139" s="102"/>
    </row>
    <row r="140" spans="2:14" ht="28.5">
      <c r="B140" s="45" t="s">
        <v>302</v>
      </c>
      <c r="C140" s="45" t="s">
        <v>303</v>
      </c>
      <c r="D140" s="46" t="s">
        <v>45</v>
      </c>
      <c r="E140" s="46">
        <v>2</v>
      </c>
      <c r="F140" s="55"/>
      <c r="G140" s="55"/>
      <c r="H140" s="46">
        <f aca="true" t="shared" si="15" ref="H140:H146">IF(E140&lt;&gt;"",TRUNC(F140,2)+TRUNC(G140,2),"")</f>
        <v>0</v>
      </c>
      <c r="I140" s="80"/>
      <c r="J140" s="46">
        <f aca="true" t="shared" si="16" ref="J140:J146">IF(E140&lt;&gt;"",TRUNC(H140*(1+TRUNC(I140,4)),2),"")</f>
        <v>0</v>
      </c>
      <c r="K140" s="46">
        <f aca="true" t="shared" si="17" ref="K140:K146">IF(E140&lt;&gt;"",TRUNC(TRUNC(J140,2)*TRUNC(E140,2),2),"")</f>
        <v>0</v>
      </c>
      <c r="N140" s="102">
        <v>10.67</v>
      </c>
    </row>
    <row r="141" spans="2:14" ht="28.5">
      <c r="B141" s="45" t="s">
        <v>304</v>
      </c>
      <c r="C141" s="45" t="s">
        <v>305</v>
      </c>
      <c r="D141" s="46" t="s">
        <v>45</v>
      </c>
      <c r="E141" s="46">
        <v>2</v>
      </c>
      <c r="F141" s="55"/>
      <c r="G141" s="55"/>
      <c r="H141" s="46">
        <f t="shared" si="15"/>
        <v>0</v>
      </c>
      <c r="I141" s="80"/>
      <c r="J141" s="46">
        <f t="shared" si="16"/>
        <v>0</v>
      </c>
      <c r="K141" s="46">
        <f t="shared" si="17"/>
        <v>0</v>
      </c>
      <c r="N141" s="102">
        <v>1.22</v>
      </c>
    </row>
    <row r="142" spans="2:14" ht="14.25">
      <c r="B142" s="45" t="s">
        <v>306</v>
      </c>
      <c r="C142" s="45" t="s">
        <v>307</v>
      </c>
      <c r="D142" s="46" t="s">
        <v>15</v>
      </c>
      <c r="E142" s="46">
        <v>3</v>
      </c>
      <c r="F142" s="55"/>
      <c r="G142" s="55"/>
      <c r="H142" s="46">
        <f t="shared" si="15"/>
        <v>0</v>
      </c>
      <c r="I142" s="80"/>
      <c r="J142" s="46">
        <f t="shared" si="16"/>
        <v>0</v>
      </c>
      <c r="K142" s="46">
        <f t="shared" si="17"/>
        <v>0</v>
      </c>
      <c r="N142" s="102">
        <v>38.6</v>
      </c>
    </row>
    <row r="143" spans="2:14" ht="42.75">
      <c r="B143" s="45" t="s">
        <v>308</v>
      </c>
      <c r="C143" s="45" t="s">
        <v>309</v>
      </c>
      <c r="D143" s="46" t="s">
        <v>33</v>
      </c>
      <c r="E143" s="46">
        <v>4.3</v>
      </c>
      <c r="F143" s="55"/>
      <c r="G143" s="55"/>
      <c r="H143" s="46">
        <f t="shared" si="15"/>
        <v>0</v>
      </c>
      <c r="I143" s="80"/>
      <c r="J143" s="46">
        <f t="shared" si="16"/>
        <v>0</v>
      </c>
      <c r="K143" s="46">
        <f t="shared" si="17"/>
        <v>0</v>
      </c>
      <c r="N143" s="102">
        <v>19.42</v>
      </c>
    </row>
    <row r="144" spans="2:14" ht="42.75">
      <c r="B144" s="45" t="s">
        <v>310</v>
      </c>
      <c r="C144" s="45" t="s">
        <v>311</v>
      </c>
      <c r="D144" s="46" t="s">
        <v>33</v>
      </c>
      <c r="E144" s="46">
        <v>4.3</v>
      </c>
      <c r="F144" s="55"/>
      <c r="G144" s="55"/>
      <c r="H144" s="46">
        <f t="shared" si="15"/>
        <v>0</v>
      </c>
      <c r="I144" s="80"/>
      <c r="J144" s="46">
        <f t="shared" si="16"/>
        <v>0</v>
      </c>
      <c r="K144" s="46">
        <f t="shared" si="17"/>
        <v>0</v>
      </c>
      <c r="N144" s="102">
        <v>1.49</v>
      </c>
    </row>
    <row r="145" spans="2:14" ht="42.75">
      <c r="B145" s="45" t="s">
        <v>312</v>
      </c>
      <c r="C145" s="45" t="s">
        <v>313</v>
      </c>
      <c r="D145" s="46" t="s">
        <v>33</v>
      </c>
      <c r="E145" s="46">
        <v>13.2</v>
      </c>
      <c r="F145" s="55"/>
      <c r="G145" s="55"/>
      <c r="H145" s="46">
        <f t="shared" si="15"/>
        <v>0</v>
      </c>
      <c r="I145" s="80"/>
      <c r="J145" s="46">
        <f t="shared" si="16"/>
        <v>0</v>
      </c>
      <c r="K145" s="46">
        <f t="shared" si="17"/>
        <v>0</v>
      </c>
      <c r="N145" s="102">
        <v>2.99</v>
      </c>
    </row>
    <row r="146" spans="2:14" ht="42.75">
      <c r="B146" s="45" t="s">
        <v>314</v>
      </c>
      <c r="C146" s="45" t="s">
        <v>315</v>
      </c>
      <c r="D146" s="46" t="s">
        <v>33</v>
      </c>
      <c r="E146" s="46">
        <v>13.2</v>
      </c>
      <c r="F146" s="55"/>
      <c r="G146" s="55"/>
      <c r="H146" s="46">
        <f t="shared" si="15"/>
        <v>0</v>
      </c>
      <c r="I146" s="80"/>
      <c r="J146" s="46">
        <f t="shared" si="16"/>
        <v>0</v>
      </c>
      <c r="K146" s="46">
        <f t="shared" si="17"/>
        <v>0</v>
      </c>
      <c r="N146" s="102">
        <v>18.22</v>
      </c>
    </row>
    <row r="147" spans="2:14" ht="15">
      <c r="B147" s="51" t="s">
        <v>316</v>
      </c>
      <c r="C147" s="52" t="s">
        <v>317</v>
      </c>
      <c r="D147" s="53"/>
      <c r="E147" s="53"/>
      <c r="F147" s="53"/>
      <c r="G147" s="53"/>
      <c r="H147" s="53"/>
      <c r="I147" s="53"/>
      <c r="J147" s="53"/>
      <c r="K147" s="54"/>
      <c r="N147" s="102"/>
    </row>
    <row r="148" spans="2:14" ht="28.5">
      <c r="B148" s="45" t="s">
        <v>318</v>
      </c>
      <c r="C148" s="45" t="s">
        <v>319</v>
      </c>
      <c r="D148" s="46" t="s">
        <v>41</v>
      </c>
      <c r="E148" s="46">
        <v>51.45</v>
      </c>
      <c r="F148" s="55"/>
      <c r="G148" s="55"/>
      <c r="H148" s="46">
        <f>IF(E148&lt;&gt;"",TRUNC(F148,2)+TRUNC(G148,2),"")</f>
        <v>0</v>
      </c>
      <c r="I148" s="80"/>
      <c r="J148" s="46">
        <f>IF(E148&lt;&gt;"",TRUNC(H148*(1+TRUNC(I148,4)),2),"")</f>
        <v>0</v>
      </c>
      <c r="K148" s="46">
        <f>IF(E148&lt;&gt;"",TRUNC(TRUNC(J148,2)*TRUNC(E148,2),2),"")</f>
        <v>0</v>
      </c>
      <c r="N148" s="102">
        <v>22.84</v>
      </c>
    </row>
    <row r="149" spans="2:14" ht="14.25">
      <c r="B149" s="45" t="s">
        <v>320</v>
      </c>
      <c r="C149" s="45" t="s">
        <v>321</v>
      </c>
      <c r="D149" s="46" t="s">
        <v>33</v>
      </c>
      <c r="E149" s="46">
        <v>6.14</v>
      </c>
      <c r="F149" s="55"/>
      <c r="G149" s="55"/>
      <c r="H149" s="46">
        <f>IF(E149&lt;&gt;"",TRUNC(F149,2)+TRUNC(G149,2),"")</f>
        <v>0</v>
      </c>
      <c r="I149" s="80"/>
      <c r="J149" s="46">
        <f>IF(E149&lt;&gt;"",TRUNC(H149*(1+TRUNC(I149,4)),2),"")</f>
        <v>0</v>
      </c>
      <c r="K149" s="46">
        <f>IF(E149&lt;&gt;"",TRUNC(TRUNC(J149,2)*TRUNC(E149,2),2),"")</f>
        <v>0</v>
      </c>
      <c r="N149" s="102">
        <v>2.77</v>
      </c>
    </row>
    <row r="150" spans="2:11" ht="15">
      <c r="B150" s="24"/>
      <c r="C150" s="25"/>
      <c r="D150" s="47"/>
      <c r="E150" s="47"/>
      <c r="F150" s="47"/>
      <c r="G150" s="47"/>
      <c r="H150" s="47"/>
      <c r="I150" s="48"/>
      <c r="J150" s="48" t="s">
        <v>21</v>
      </c>
      <c r="K150" s="26">
        <f>SUM(K22:K149)</f>
        <v>0</v>
      </c>
    </row>
    <row r="151" ht="12.75">
      <c r="J151" s="27"/>
    </row>
    <row r="152" spans="2:10" ht="14.25">
      <c r="B152" s="28"/>
      <c r="C152" s="29">
        <f>C7</f>
        <v>0</v>
      </c>
      <c r="J152" s="27"/>
    </row>
    <row r="153" spans="2:10" ht="14.25">
      <c r="B153" s="30" t="str">
        <f>IF(B152="","(cidade)","")</f>
        <v>(cidade)</v>
      </c>
      <c r="C153" s="31"/>
      <c r="J153" s="27"/>
    </row>
    <row r="154" ht="12.75">
      <c r="J154" s="27"/>
    </row>
    <row r="155" ht="12.75">
      <c r="J155" s="27"/>
    </row>
    <row r="156" spans="3:10" ht="13.5" thickBot="1">
      <c r="C156" s="32"/>
      <c r="G156" s="33"/>
      <c r="H156" s="33"/>
      <c r="I156" s="33"/>
      <c r="J156" s="34"/>
    </row>
    <row r="157" spans="2:10" ht="15">
      <c r="B157" s="17"/>
      <c r="C157" s="35" t="s">
        <v>22</v>
      </c>
      <c r="D157" s="17"/>
      <c r="E157" s="17"/>
      <c r="F157" s="17"/>
      <c r="G157" s="94" t="s">
        <v>23</v>
      </c>
      <c r="H157" s="94"/>
      <c r="I157" s="94"/>
      <c r="J157" s="94"/>
    </row>
    <row r="158" spans="2:10" ht="14.25">
      <c r="B158" s="36" t="s">
        <v>24</v>
      </c>
      <c r="C158" s="37"/>
      <c r="D158" s="17"/>
      <c r="F158" s="36" t="s">
        <v>24</v>
      </c>
      <c r="G158" s="91"/>
      <c r="H158" s="91"/>
      <c r="I158" s="91"/>
      <c r="J158" s="91"/>
    </row>
    <row r="159" spans="2:11" ht="14.25">
      <c r="B159" s="36" t="s">
        <v>25</v>
      </c>
      <c r="C159" s="37"/>
      <c r="D159" s="17"/>
      <c r="F159" s="36" t="s">
        <v>26</v>
      </c>
      <c r="G159" s="91"/>
      <c r="H159" s="91"/>
      <c r="I159" s="91"/>
      <c r="J159" s="91"/>
      <c r="K159" s="1" t="str">
        <f>IF(G159="","(Ex,: Engenheiro Civil)","")</f>
        <v>(Ex,: Engenheiro Civil)</v>
      </c>
    </row>
    <row r="160" spans="2:11" ht="14.25">
      <c r="B160" s="36" t="s">
        <v>27</v>
      </c>
      <c r="C160" s="38"/>
      <c r="D160" s="17"/>
      <c r="F160" s="36" t="s">
        <v>28</v>
      </c>
      <c r="G160" s="91"/>
      <c r="H160" s="91"/>
      <c r="I160" s="91"/>
      <c r="J160" s="91"/>
      <c r="K160" s="1" t="str">
        <f>IF(G160="","(Ex: 100015-3)","")</f>
        <v>(Ex: 100015-3)</v>
      </c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</sheetData>
  <sheetProtection sheet="1" formatColumns="0" formatRows="0"/>
  <mergeCells count="25"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  <mergeCell ref="G159:J159"/>
    <mergeCell ref="K20:K21"/>
    <mergeCell ref="G160:J160"/>
    <mergeCell ref="N20:N21"/>
    <mergeCell ref="F20:H20"/>
    <mergeCell ref="G157:J157"/>
    <mergeCell ref="G158:J158"/>
    <mergeCell ref="B17:K17"/>
    <mergeCell ref="B18:K18"/>
    <mergeCell ref="B20:B21"/>
    <mergeCell ref="D20:D21"/>
    <mergeCell ref="I20:I21"/>
    <mergeCell ref="J20:J21"/>
    <mergeCell ref="C20:C21"/>
    <mergeCell ref="E20:E21"/>
  </mergeCells>
  <conditionalFormatting sqref="C4">
    <cfRule type="expression" priority="759" dxfId="228" stopIfTrue="1">
      <formula>C4=""</formula>
    </cfRule>
    <cfRule type="expression" priority="760" dxfId="228" stopIfTrue="1">
      <formula>""</formula>
    </cfRule>
  </conditionalFormatting>
  <conditionalFormatting sqref="C5">
    <cfRule type="expression" priority="761" dxfId="228" stopIfTrue="1">
      <formula>C5=""</formula>
    </cfRule>
  </conditionalFormatting>
  <conditionalFormatting sqref="C6">
    <cfRule type="expression" priority="762" dxfId="228" stopIfTrue="1">
      <formula>C6=""</formula>
    </cfRule>
  </conditionalFormatting>
  <conditionalFormatting sqref="C7">
    <cfRule type="expression" priority="763" dxfId="228" stopIfTrue="1">
      <formula>C7=""</formula>
    </cfRule>
  </conditionalFormatting>
  <conditionalFormatting sqref="H6">
    <cfRule type="expression" priority="764" dxfId="228" stopIfTrue="1">
      <formula>H6=""</formula>
    </cfRule>
  </conditionalFormatting>
  <conditionalFormatting sqref="H5">
    <cfRule type="expression" priority="765" dxfId="228" stopIfTrue="1">
      <formula>H5=""</formula>
    </cfRule>
  </conditionalFormatting>
  <conditionalFormatting sqref="D15">
    <cfRule type="expression" priority="766" dxfId="228" stopIfTrue="1">
      <formula>$D$15=""</formula>
    </cfRule>
  </conditionalFormatting>
  <conditionalFormatting sqref="C158">
    <cfRule type="expression" priority="769" dxfId="228" stopIfTrue="1">
      <formula>C158=""</formula>
    </cfRule>
  </conditionalFormatting>
  <conditionalFormatting sqref="C159">
    <cfRule type="expression" priority="770" dxfId="228" stopIfTrue="1">
      <formula>C159=""</formula>
    </cfRule>
  </conditionalFormatting>
  <conditionalFormatting sqref="G159">
    <cfRule type="expression" priority="771" dxfId="228" stopIfTrue="1">
      <formula>G159=""</formula>
    </cfRule>
  </conditionalFormatting>
  <conditionalFormatting sqref="B152">
    <cfRule type="expression" priority="772" dxfId="228" stopIfTrue="1">
      <formula>$B$152=""</formula>
    </cfRule>
  </conditionalFormatting>
  <conditionalFormatting sqref="G158">
    <cfRule type="expression" priority="773" dxfId="228" stopIfTrue="1">
      <formula>G158=""</formula>
    </cfRule>
  </conditionalFormatting>
  <conditionalFormatting sqref="G160">
    <cfRule type="expression" priority="774" dxfId="228" stopIfTrue="1">
      <formula>G160=""</formula>
    </cfRule>
  </conditionalFormatting>
  <conditionalFormatting sqref="C160">
    <cfRule type="expression" priority="775" dxfId="228" stopIfTrue="1">
      <formula>$C$160=""</formula>
    </cfRule>
  </conditionalFormatting>
  <conditionalFormatting sqref="E15:G15">
    <cfRule type="containsText" priority="757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756" dxfId="0" operator="containsText" stopIfTrue="1" text="(INFORMAR AQUI O VALOR POR EXTENSO)">
      <formula>NOT(ISERROR(SEARCH("(INFORMAR AQUI O VALOR POR EXTENSO)",I13)))</formula>
    </cfRule>
  </conditionalFormatting>
  <conditionalFormatting sqref="G46:G52 G55:G58 G61:G66 G68:G69 G71:G73 G76:G78 G80:G81 G84:G102 G105 G108:G110 G112:G113 G115:G116 G121 G118 G123 G125 G128:G129 G132 G134:G137 G140:G146 G148:G149">
    <cfRule type="expression" priority="223" dxfId="0" stopIfTrue="1">
      <formula>G46=""</formula>
    </cfRule>
  </conditionalFormatting>
  <conditionalFormatting sqref="I46:I52 I55:I58">
    <cfRule type="expression" priority="222" dxfId="0" stopIfTrue="1">
      <formula>I46=""</formula>
    </cfRule>
  </conditionalFormatting>
  <conditionalFormatting sqref="G46:G52 G55:G58 G61:G66 G68:G69 G71:G73 G76:G78 G80:G81 G84:G102 G105 G108:G110 G112:G113 G115:G116 G121 G118 G123 G125 G128:G129 G132 G134:G137 G140:G146 G148:G149">
    <cfRule type="expression" priority="220" dxfId="0" stopIfTrue="1">
      <formula>G46=""</formula>
    </cfRule>
  </conditionalFormatting>
  <conditionalFormatting sqref="I46:I52 I55:I58">
    <cfRule type="expression" priority="219" dxfId="0" stopIfTrue="1">
      <formula>I46=""</formula>
    </cfRule>
  </conditionalFormatting>
  <conditionalFormatting sqref="J46:J52 J55:J58">
    <cfRule type="expression" priority="225" dxfId="12">
      <formula>J46&gt;N46</formula>
    </cfRule>
  </conditionalFormatting>
  <conditionalFormatting sqref="G29:G33 G35 G38:G45">
    <cfRule type="expression" priority="216" dxfId="0" stopIfTrue="1">
      <formula>G29=""</formula>
    </cfRule>
  </conditionalFormatting>
  <conditionalFormatting sqref="I29:I33 I35 I38:I45">
    <cfRule type="expression" priority="215" dxfId="0" stopIfTrue="1">
      <formula>I29=""</formula>
    </cfRule>
  </conditionalFormatting>
  <conditionalFormatting sqref="G29:G33 G35 G38:G45">
    <cfRule type="expression" priority="213" dxfId="0" stopIfTrue="1">
      <formula>G29=""</formula>
    </cfRule>
  </conditionalFormatting>
  <conditionalFormatting sqref="I29:I33 I35 I38:I45">
    <cfRule type="expression" priority="212" dxfId="0" stopIfTrue="1">
      <formula>I29=""</formula>
    </cfRule>
  </conditionalFormatting>
  <conditionalFormatting sqref="J29:J33 J35 J38:J45">
    <cfRule type="expression" priority="218" dxfId="12">
      <formula>J29&gt;N29</formula>
    </cfRule>
  </conditionalFormatting>
  <conditionalFormatting sqref="G24:G28">
    <cfRule type="expression" priority="209" dxfId="0" stopIfTrue="1">
      <formula>G24=""</formula>
    </cfRule>
  </conditionalFormatting>
  <conditionalFormatting sqref="I24:I28">
    <cfRule type="expression" priority="208" dxfId="0" stopIfTrue="1">
      <formula>I24=""</formula>
    </cfRule>
  </conditionalFormatting>
  <conditionalFormatting sqref="G24:G28">
    <cfRule type="expression" priority="206" dxfId="0" stopIfTrue="1">
      <formula>G24=""</formula>
    </cfRule>
  </conditionalFormatting>
  <conditionalFormatting sqref="I24:I28">
    <cfRule type="expression" priority="205" dxfId="0" stopIfTrue="1">
      <formula>I24=""</formula>
    </cfRule>
  </conditionalFormatting>
  <conditionalFormatting sqref="J24:J28">
    <cfRule type="expression" priority="211" dxfId="12">
      <formula>J24&gt;N24</formula>
    </cfRule>
  </conditionalFormatting>
  <conditionalFormatting sqref="I61">
    <cfRule type="expression" priority="203" dxfId="0" stopIfTrue="1">
      <formula>I61=""</formula>
    </cfRule>
  </conditionalFormatting>
  <conditionalFormatting sqref="I61">
    <cfRule type="expression" priority="202" dxfId="0" stopIfTrue="1">
      <formula>I61=""</formula>
    </cfRule>
  </conditionalFormatting>
  <conditionalFormatting sqref="J61">
    <cfRule type="expression" priority="204" dxfId="12">
      <formula>J61&gt;N61</formula>
    </cfRule>
  </conditionalFormatting>
  <conditionalFormatting sqref="I62">
    <cfRule type="expression" priority="200" dxfId="0" stopIfTrue="1">
      <formula>I62=""</formula>
    </cfRule>
  </conditionalFormatting>
  <conditionalFormatting sqref="I62">
    <cfRule type="expression" priority="199" dxfId="0" stopIfTrue="1">
      <formula>I62=""</formula>
    </cfRule>
  </conditionalFormatting>
  <conditionalFormatting sqref="J62">
    <cfRule type="expression" priority="201" dxfId="12">
      <formula>J62&gt;N62</formula>
    </cfRule>
  </conditionalFormatting>
  <conditionalFormatting sqref="I63">
    <cfRule type="expression" priority="197" dxfId="0" stopIfTrue="1">
      <formula>I63=""</formula>
    </cfRule>
  </conditionalFormatting>
  <conditionalFormatting sqref="I63">
    <cfRule type="expression" priority="196" dxfId="0" stopIfTrue="1">
      <formula>I63=""</formula>
    </cfRule>
  </conditionalFormatting>
  <conditionalFormatting sqref="J63">
    <cfRule type="expression" priority="198" dxfId="12">
      <formula>J63&gt;N63</formula>
    </cfRule>
  </conditionalFormatting>
  <conditionalFormatting sqref="I64">
    <cfRule type="expression" priority="194" dxfId="0" stopIfTrue="1">
      <formula>I64=""</formula>
    </cfRule>
  </conditionalFormatting>
  <conditionalFormatting sqref="I64">
    <cfRule type="expression" priority="193" dxfId="0" stopIfTrue="1">
      <formula>I64=""</formula>
    </cfRule>
  </conditionalFormatting>
  <conditionalFormatting sqref="J64">
    <cfRule type="expression" priority="195" dxfId="12">
      <formula>J64&gt;N64</formula>
    </cfRule>
  </conditionalFormatting>
  <conditionalFormatting sqref="I65">
    <cfRule type="expression" priority="191" dxfId="0" stopIfTrue="1">
      <formula>I65=""</formula>
    </cfRule>
  </conditionalFormatting>
  <conditionalFormatting sqref="I65">
    <cfRule type="expression" priority="190" dxfId="0" stopIfTrue="1">
      <formula>I65=""</formula>
    </cfRule>
  </conditionalFormatting>
  <conditionalFormatting sqref="J65">
    <cfRule type="expression" priority="192" dxfId="12">
      <formula>J65&gt;N65</formula>
    </cfRule>
  </conditionalFormatting>
  <conditionalFormatting sqref="I66">
    <cfRule type="expression" priority="188" dxfId="0" stopIfTrue="1">
      <formula>I66=""</formula>
    </cfRule>
  </conditionalFormatting>
  <conditionalFormatting sqref="I66">
    <cfRule type="expression" priority="187" dxfId="0" stopIfTrue="1">
      <formula>I66=""</formula>
    </cfRule>
  </conditionalFormatting>
  <conditionalFormatting sqref="J66">
    <cfRule type="expression" priority="189" dxfId="12">
      <formula>J66&gt;N66</formula>
    </cfRule>
  </conditionalFormatting>
  <conditionalFormatting sqref="I68">
    <cfRule type="expression" priority="185" dxfId="0" stopIfTrue="1">
      <formula>I68=""</formula>
    </cfRule>
  </conditionalFormatting>
  <conditionalFormatting sqref="I68">
    <cfRule type="expression" priority="184" dxfId="0" stopIfTrue="1">
      <formula>I68=""</formula>
    </cfRule>
  </conditionalFormatting>
  <conditionalFormatting sqref="J68">
    <cfRule type="expression" priority="186" dxfId="12">
      <formula>J68&gt;N68</formula>
    </cfRule>
  </conditionalFormatting>
  <conditionalFormatting sqref="I69">
    <cfRule type="expression" priority="182" dxfId="0" stopIfTrue="1">
      <formula>I69=""</formula>
    </cfRule>
  </conditionalFormatting>
  <conditionalFormatting sqref="I69">
    <cfRule type="expression" priority="181" dxfId="0" stopIfTrue="1">
      <formula>I69=""</formula>
    </cfRule>
  </conditionalFormatting>
  <conditionalFormatting sqref="J69">
    <cfRule type="expression" priority="183" dxfId="12">
      <formula>J69&gt;N69</formula>
    </cfRule>
  </conditionalFormatting>
  <conditionalFormatting sqref="I71">
    <cfRule type="expression" priority="179" dxfId="0" stopIfTrue="1">
      <formula>I71=""</formula>
    </cfRule>
  </conditionalFormatting>
  <conditionalFormatting sqref="I71">
    <cfRule type="expression" priority="178" dxfId="0" stopIfTrue="1">
      <formula>I71=""</formula>
    </cfRule>
  </conditionalFormatting>
  <conditionalFormatting sqref="J71">
    <cfRule type="expression" priority="180" dxfId="12">
      <formula>J71&gt;N71</formula>
    </cfRule>
  </conditionalFormatting>
  <conditionalFormatting sqref="I72">
    <cfRule type="expression" priority="176" dxfId="0" stopIfTrue="1">
      <formula>I72=""</formula>
    </cfRule>
  </conditionalFormatting>
  <conditionalFormatting sqref="I72">
    <cfRule type="expression" priority="175" dxfId="0" stopIfTrue="1">
      <formula>I72=""</formula>
    </cfRule>
  </conditionalFormatting>
  <conditionalFormatting sqref="J72">
    <cfRule type="expression" priority="177" dxfId="12">
      <formula>J72&gt;N72</formula>
    </cfRule>
  </conditionalFormatting>
  <conditionalFormatting sqref="I73">
    <cfRule type="expression" priority="173" dxfId="0" stopIfTrue="1">
      <formula>I73=""</formula>
    </cfRule>
  </conditionalFormatting>
  <conditionalFormatting sqref="I73">
    <cfRule type="expression" priority="172" dxfId="0" stopIfTrue="1">
      <formula>I73=""</formula>
    </cfRule>
  </conditionalFormatting>
  <conditionalFormatting sqref="J73">
    <cfRule type="expression" priority="174" dxfId="12">
      <formula>J73&gt;N73</formula>
    </cfRule>
  </conditionalFormatting>
  <conditionalFormatting sqref="I76">
    <cfRule type="expression" priority="170" dxfId="0" stopIfTrue="1">
      <formula>I76=""</formula>
    </cfRule>
  </conditionalFormatting>
  <conditionalFormatting sqref="I76">
    <cfRule type="expression" priority="169" dxfId="0" stopIfTrue="1">
      <formula>I76=""</formula>
    </cfRule>
  </conditionalFormatting>
  <conditionalFormatting sqref="J76">
    <cfRule type="expression" priority="171" dxfId="12">
      <formula>J76&gt;N76</formula>
    </cfRule>
  </conditionalFormatting>
  <conditionalFormatting sqref="I77">
    <cfRule type="expression" priority="167" dxfId="0" stopIfTrue="1">
      <formula>I77=""</formula>
    </cfRule>
  </conditionalFormatting>
  <conditionalFormatting sqref="I77">
    <cfRule type="expression" priority="166" dxfId="0" stopIfTrue="1">
      <formula>I77=""</formula>
    </cfRule>
  </conditionalFormatting>
  <conditionalFormatting sqref="J77">
    <cfRule type="expression" priority="168" dxfId="12">
      <formula>J77&gt;N77</formula>
    </cfRule>
  </conditionalFormatting>
  <conditionalFormatting sqref="I78">
    <cfRule type="expression" priority="164" dxfId="0" stopIfTrue="1">
      <formula>I78=""</formula>
    </cfRule>
  </conditionalFormatting>
  <conditionalFormatting sqref="I78">
    <cfRule type="expression" priority="163" dxfId="0" stopIfTrue="1">
      <formula>I78=""</formula>
    </cfRule>
  </conditionalFormatting>
  <conditionalFormatting sqref="J78">
    <cfRule type="expression" priority="165" dxfId="12">
      <formula>J78&gt;N78</formula>
    </cfRule>
  </conditionalFormatting>
  <conditionalFormatting sqref="I80">
    <cfRule type="expression" priority="161" dxfId="0" stopIfTrue="1">
      <formula>I80=""</formula>
    </cfRule>
  </conditionalFormatting>
  <conditionalFormatting sqref="I80">
    <cfRule type="expression" priority="160" dxfId="0" stopIfTrue="1">
      <formula>I80=""</formula>
    </cfRule>
  </conditionalFormatting>
  <conditionalFormatting sqref="J80">
    <cfRule type="expression" priority="162" dxfId="12">
      <formula>J80&gt;N80</formula>
    </cfRule>
  </conditionalFormatting>
  <conditionalFormatting sqref="I81">
    <cfRule type="expression" priority="158" dxfId="0" stopIfTrue="1">
      <formula>I81=""</formula>
    </cfRule>
  </conditionalFormatting>
  <conditionalFormatting sqref="I81">
    <cfRule type="expression" priority="157" dxfId="0" stopIfTrue="1">
      <formula>I81=""</formula>
    </cfRule>
  </conditionalFormatting>
  <conditionalFormatting sqref="J81">
    <cfRule type="expression" priority="159" dxfId="12">
      <formula>J81&gt;N81</formula>
    </cfRule>
  </conditionalFormatting>
  <conditionalFormatting sqref="I84">
    <cfRule type="expression" priority="155" dxfId="0" stopIfTrue="1">
      <formula>I84=""</formula>
    </cfRule>
  </conditionalFormatting>
  <conditionalFormatting sqref="I84">
    <cfRule type="expression" priority="154" dxfId="0" stopIfTrue="1">
      <formula>I84=""</formula>
    </cfRule>
  </conditionalFormatting>
  <conditionalFormatting sqref="J84">
    <cfRule type="expression" priority="156" dxfId="12">
      <formula>J84&gt;N84</formula>
    </cfRule>
  </conditionalFormatting>
  <conditionalFormatting sqref="I85">
    <cfRule type="expression" priority="152" dxfId="0" stopIfTrue="1">
      <formula>I85=""</formula>
    </cfRule>
  </conditionalFormatting>
  <conditionalFormatting sqref="I85">
    <cfRule type="expression" priority="151" dxfId="0" stopIfTrue="1">
      <formula>I85=""</formula>
    </cfRule>
  </conditionalFormatting>
  <conditionalFormatting sqref="J85">
    <cfRule type="expression" priority="153" dxfId="12">
      <formula>J85&gt;N85</formula>
    </cfRule>
  </conditionalFormatting>
  <conditionalFormatting sqref="I86">
    <cfRule type="expression" priority="149" dxfId="0" stopIfTrue="1">
      <formula>I86=""</formula>
    </cfRule>
  </conditionalFormatting>
  <conditionalFormatting sqref="I86">
    <cfRule type="expression" priority="148" dxfId="0" stopIfTrue="1">
      <formula>I86=""</formula>
    </cfRule>
  </conditionalFormatting>
  <conditionalFormatting sqref="J86">
    <cfRule type="expression" priority="150" dxfId="12">
      <formula>J86&gt;N86</formula>
    </cfRule>
  </conditionalFormatting>
  <conditionalFormatting sqref="I87">
    <cfRule type="expression" priority="146" dxfId="0" stopIfTrue="1">
      <formula>I87=""</formula>
    </cfRule>
  </conditionalFormatting>
  <conditionalFormatting sqref="I87">
    <cfRule type="expression" priority="145" dxfId="0" stopIfTrue="1">
      <formula>I87=""</formula>
    </cfRule>
  </conditionalFormatting>
  <conditionalFormatting sqref="J87">
    <cfRule type="expression" priority="147" dxfId="12">
      <formula>J87&gt;N87</formula>
    </cfRule>
  </conditionalFormatting>
  <conditionalFormatting sqref="I88">
    <cfRule type="expression" priority="143" dxfId="0" stopIfTrue="1">
      <formula>I88=""</formula>
    </cfRule>
  </conditionalFormatting>
  <conditionalFormatting sqref="I88">
    <cfRule type="expression" priority="142" dxfId="0" stopIfTrue="1">
      <formula>I88=""</formula>
    </cfRule>
  </conditionalFormatting>
  <conditionalFormatting sqref="J88">
    <cfRule type="expression" priority="144" dxfId="12">
      <formula>J88&gt;N88</formula>
    </cfRule>
  </conditionalFormatting>
  <conditionalFormatting sqref="I89">
    <cfRule type="expression" priority="140" dxfId="0" stopIfTrue="1">
      <formula>I89=""</formula>
    </cfRule>
  </conditionalFormatting>
  <conditionalFormatting sqref="I89">
    <cfRule type="expression" priority="139" dxfId="0" stopIfTrue="1">
      <formula>I89=""</formula>
    </cfRule>
  </conditionalFormatting>
  <conditionalFormatting sqref="J89">
    <cfRule type="expression" priority="141" dxfId="12">
      <formula>J89&gt;N89</formula>
    </cfRule>
  </conditionalFormatting>
  <conditionalFormatting sqref="I90">
    <cfRule type="expression" priority="137" dxfId="0" stopIfTrue="1">
      <formula>I90=""</formula>
    </cfRule>
  </conditionalFormatting>
  <conditionalFormatting sqref="I90">
    <cfRule type="expression" priority="136" dxfId="0" stopIfTrue="1">
      <formula>I90=""</formula>
    </cfRule>
  </conditionalFormatting>
  <conditionalFormatting sqref="J90">
    <cfRule type="expression" priority="138" dxfId="12">
      <formula>J90&gt;N90</formula>
    </cfRule>
  </conditionalFormatting>
  <conditionalFormatting sqref="I91">
    <cfRule type="expression" priority="134" dxfId="0" stopIfTrue="1">
      <formula>I91=""</formula>
    </cfRule>
  </conditionalFormatting>
  <conditionalFormatting sqref="I91">
    <cfRule type="expression" priority="133" dxfId="0" stopIfTrue="1">
      <formula>I91=""</formula>
    </cfRule>
  </conditionalFormatting>
  <conditionalFormatting sqref="J91">
    <cfRule type="expression" priority="135" dxfId="12">
      <formula>J91&gt;N91</formula>
    </cfRule>
  </conditionalFormatting>
  <conditionalFormatting sqref="I92">
    <cfRule type="expression" priority="131" dxfId="0" stopIfTrue="1">
      <formula>I92=""</formula>
    </cfRule>
  </conditionalFormatting>
  <conditionalFormatting sqref="I92">
    <cfRule type="expression" priority="130" dxfId="0" stopIfTrue="1">
      <formula>I92=""</formula>
    </cfRule>
  </conditionalFormatting>
  <conditionalFormatting sqref="J92">
    <cfRule type="expression" priority="132" dxfId="12">
      <formula>J92&gt;N92</formula>
    </cfRule>
  </conditionalFormatting>
  <conditionalFormatting sqref="I93">
    <cfRule type="expression" priority="128" dxfId="0" stopIfTrue="1">
      <formula>I93=""</formula>
    </cfRule>
  </conditionalFormatting>
  <conditionalFormatting sqref="I93">
    <cfRule type="expression" priority="127" dxfId="0" stopIfTrue="1">
      <formula>I93=""</formula>
    </cfRule>
  </conditionalFormatting>
  <conditionalFormatting sqref="J93">
    <cfRule type="expression" priority="129" dxfId="12">
      <formula>J93&gt;N93</formula>
    </cfRule>
  </conditionalFormatting>
  <conditionalFormatting sqref="I94">
    <cfRule type="expression" priority="125" dxfId="0" stopIfTrue="1">
      <formula>I94=""</formula>
    </cfRule>
  </conditionalFormatting>
  <conditionalFormatting sqref="I94">
    <cfRule type="expression" priority="124" dxfId="0" stopIfTrue="1">
      <formula>I94=""</formula>
    </cfRule>
  </conditionalFormatting>
  <conditionalFormatting sqref="J94">
    <cfRule type="expression" priority="126" dxfId="12">
      <formula>J94&gt;N94</formula>
    </cfRule>
  </conditionalFormatting>
  <conditionalFormatting sqref="I95">
    <cfRule type="expression" priority="122" dxfId="0" stopIfTrue="1">
      <formula>I95=""</formula>
    </cfRule>
  </conditionalFormatting>
  <conditionalFormatting sqref="I95">
    <cfRule type="expression" priority="121" dxfId="0" stopIfTrue="1">
      <formula>I95=""</formula>
    </cfRule>
  </conditionalFormatting>
  <conditionalFormatting sqref="J95">
    <cfRule type="expression" priority="123" dxfId="12">
      <formula>J95&gt;N95</formula>
    </cfRule>
  </conditionalFormatting>
  <conditionalFormatting sqref="I96">
    <cfRule type="expression" priority="119" dxfId="0" stopIfTrue="1">
      <formula>I96=""</formula>
    </cfRule>
  </conditionalFormatting>
  <conditionalFormatting sqref="I96">
    <cfRule type="expression" priority="118" dxfId="0" stopIfTrue="1">
      <formula>I96=""</formula>
    </cfRule>
  </conditionalFormatting>
  <conditionalFormatting sqref="J96">
    <cfRule type="expression" priority="120" dxfId="12">
      <formula>J96&gt;N96</formula>
    </cfRule>
  </conditionalFormatting>
  <conditionalFormatting sqref="I97">
    <cfRule type="expression" priority="116" dxfId="0" stopIfTrue="1">
      <formula>I97=""</formula>
    </cfRule>
  </conditionalFormatting>
  <conditionalFormatting sqref="I97">
    <cfRule type="expression" priority="115" dxfId="0" stopIfTrue="1">
      <formula>I97=""</formula>
    </cfRule>
  </conditionalFormatting>
  <conditionalFormatting sqref="J97">
    <cfRule type="expression" priority="117" dxfId="12">
      <formula>J97&gt;N97</formula>
    </cfRule>
  </conditionalFormatting>
  <conditionalFormatting sqref="I98">
    <cfRule type="expression" priority="113" dxfId="0" stopIfTrue="1">
      <formula>I98=""</formula>
    </cfRule>
  </conditionalFormatting>
  <conditionalFormatting sqref="I98">
    <cfRule type="expression" priority="112" dxfId="0" stopIfTrue="1">
      <formula>I98=""</formula>
    </cfRule>
  </conditionalFormatting>
  <conditionalFormatting sqref="J98">
    <cfRule type="expression" priority="114" dxfId="12">
      <formula>J98&gt;N98</formula>
    </cfRule>
  </conditionalFormatting>
  <conditionalFormatting sqref="I99">
    <cfRule type="expression" priority="110" dxfId="0" stopIfTrue="1">
      <formula>I99=""</formula>
    </cfRule>
  </conditionalFormatting>
  <conditionalFormatting sqref="I99">
    <cfRule type="expression" priority="109" dxfId="0" stopIfTrue="1">
      <formula>I99=""</formula>
    </cfRule>
  </conditionalFormatting>
  <conditionalFormatting sqref="J99">
    <cfRule type="expression" priority="111" dxfId="12">
      <formula>J99&gt;N99</formula>
    </cfRule>
  </conditionalFormatting>
  <conditionalFormatting sqref="I100">
    <cfRule type="expression" priority="107" dxfId="0" stopIfTrue="1">
      <formula>I100=""</formula>
    </cfRule>
  </conditionalFormatting>
  <conditionalFormatting sqref="I100">
    <cfRule type="expression" priority="106" dxfId="0" stopIfTrue="1">
      <formula>I100=""</formula>
    </cfRule>
  </conditionalFormatting>
  <conditionalFormatting sqref="J100">
    <cfRule type="expression" priority="108" dxfId="12">
      <formula>J100&gt;N100</formula>
    </cfRule>
  </conditionalFormatting>
  <conditionalFormatting sqref="I101">
    <cfRule type="expression" priority="104" dxfId="0" stopIfTrue="1">
      <formula>I101=""</formula>
    </cfRule>
  </conditionalFormatting>
  <conditionalFormatting sqref="I101">
    <cfRule type="expression" priority="103" dxfId="0" stopIfTrue="1">
      <formula>I101=""</formula>
    </cfRule>
  </conditionalFormatting>
  <conditionalFormatting sqref="J101">
    <cfRule type="expression" priority="105" dxfId="12">
      <formula>J101&gt;N101</formula>
    </cfRule>
  </conditionalFormatting>
  <conditionalFormatting sqref="I102">
    <cfRule type="expression" priority="101" dxfId="0" stopIfTrue="1">
      <formula>I102=""</formula>
    </cfRule>
  </conditionalFormatting>
  <conditionalFormatting sqref="I102">
    <cfRule type="expression" priority="100" dxfId="0" stopIfTrue="1">
      <formula>I102=""</formula>
    </cfRule>
  </conditionalFormatting>
  <conditionalFormatting sqref="J102">
    <cfRule type="expression" priority="102" dxfId="12">
      <formula>J102&gt;N102</formula>
    </cfRule>
  </conditionalFormatting>
  <conditionalFormatting sqref="I105">
    <cfRule type="expression" priority="98" dxfId="0" stopIfTrue="1">
      <formula>I105=""</formula>
    </cfRule>
  </conditionalFormatting>
  <conditionalFormatting sqref="I105">
    <cfRule type="expression" priority="97" dxfId="0" stopIfTrue="1">
      <formula>I105=""</formula>
    </cfRule>
  </conditionalFormatting>
  <conditionalFormatting sqref="J105">
    <cfRule type="expression" priority="99" dxfId="12">
      <formula>J105&gt;N105</formula>
    </cfRule>
  </conditionalFormatting>
  <conditionalFormatting sqref="I108">
    <cfRule type="expression" priority="95" dxfId="0" stopIfTrue="1">
      <formula>I108=""</formula>
    </cfRule>
  </conditionalFormatting>
  <conditionalFormatting sqref="I108">
    <cfRule type="expression" priority="94" dxfId="0" stopIfTrue="1">
      <formula>I108=""</formula>
    </cfRule>
  </conditionalFormatting>
  <conditionalFormatting sqref="J108">
    <cfRule type="expression" priority="96" dxfId="12">
      <formula>J108&gt;N108</formula>
    </cfRule>
  </conditionalFormatting>
  <conditionalFormatting sqref="I109">
    <cfRule type="expression" priority="92" dxfId="0" stopIfTrue="1">
      <formula>I109=""</formula>
    </cfRule>
  </conditionalFormatting>
  <conditionalFormatting sqref="I109">
    <cfRule type="expression" priority="91" dxfId="0" stopIfTrue="1">
      <formula>I109=""</formula>
    </cfRule>
  </conditionalFormatting>
  <conditionalFormatting sqref="J109">
    <cfRule type="expression" priority="93" dxfId="12">
      <formula>J109&gt;N109</formula>
    </cfRule>
  </conditionalFormatting>
  <conditionalFormatting sqref="I110">
    <cfRule type="expression" priority="89" dxfId="0" stopIfTrue="1">
      <formula>I110=""</formula>
    </cfRule>
  </conditionalFormatting>
  <conditionalFormatting sqref="I110">
    <cfRule type="expression" priority="88" dxfId="0" stopIfTrue="1">
      <formula>I110=""</formula>
    </cfRule>
  </conditionalFormatting>
  <conditionalFormatting sqref="J110">
    <cfRule type="expression" priority="90" dxfId="12">
      <formula>J110&gt;N110</formula>
    </cfRule>
  </conditionalFormatting>
  <conditionalFormatting sqref="I112">
    <cfRule type="expression" priority="86" dxfId="0" stopIfTrue="1">
      <formula>I112=""</formula>
    </cfRule>
  </conditionalFormatting>
  <conditionalFormatting sqref="I112">
    <cfRule type="expression" priority="85" dxfId="0" stopIfTrue="1">
      <formula>I112=""</formula>
    </cfRule>
  </conditionalFormatting>
  <conditionalFormatting sqref="J112">
    <cfRule type="expression" priority="87" dxfId="12">
      <formula>J112&gt;N112</formula>
    </cfRule>
  </conditionalFormatting>
  <conditionalFormatting sqref="I113">
    <cfRule type="expression" priority="83" dxfId="0" stopIfTrue="1">
      <formula>I113=""</formula>
    </cfRule>
  </conditionalFormatting>
  <conditionalFormatting sqref="I113">
    <cfRule type="expression" priority="82" dxfId="0" stopIfTrue="1">
      <formula>I113=""</formula>
    </cfRule>
  </conditionalFormatting>
  <conditionalFormatting sqref="J113">
    <cfRule type="expression" priority="84" dxfId="12">
      <formula>J113&gt;N113</formula>
    </cfRule>
  </conditionalFormatting>
  <conditionalFormatting sqref="I115">
    <cfRule type="expression" priority="77" dxfId="0" stopIfTrue="1">
      <formula>I115=""</formula>
    </cfRule>
  </conditionalFormatting>
  <conditionalFormatting sqref="I115">
    <cfRule type="expression" priority="76" dxfId="0" stopIfTrue="1">
      <formula>I115=""</formula>
    </cfRule>
  </conditionalFormatting>
  <conditionalFormatting sqref="J115">
    <cfRule type="expression" priority="78" dxfId="12">
      <formula>J115&gt;N115</formula>
    </cfRule>
  </conditionalFormatting>
  <conditionalFormatting sqref="I116">
    <cfRule type="expression" priority="74" dxfId="0" stopIfTrue="1">
      <formula>I116=""</formula>
    </cfRule>
  </conditionalFormatting>
  <conditionalFormatting sqref="I116">
    <cfRule type="expression" priority="73" dxfId="0" stopIfTrue="1">
      <formula>I116=""</formula>
    </cfRule>
  </conditionalFormatting>
  <conditionalFormatting sqref="J116">
    <cfRule type="expression" priority="75" dxfId="12">
      <formula>J116&gt;N116</formula>
    </cfRule>
  </conditionalFormatting>
  <conditionalFormatting sqref="I118">
    <cfRule type="expression" priority="71" dxfId="0" stopIfTrue="1">
      <formula>I118=""</formula>
    </cfRule>
  </conditionalFormatting>
  <conditionalFormatting sqref="I118">
    <cfRule type="expression" priority="70" dxfId="0" stopIfTrue="1">
      <formula>I118=""</formula>
    </cfRule>
  </conditionalFormatting>
  <conditionalFormatting sqref="J118">
    <cfRule type="expression" priority="72" dxfId="12">
      <formula>J118&gt;N118</formula>
    </cfRule>
  </conditionalFormatting>
  <conditionalFormatting sqref="I121">
    <cfRule type="expression" priority="68" dxfId="0" stopIfTrue="1">
      <formula>I121=""</formula>
    </cfRule>
  </conditionalFormatting>
  <conditionalFormatting sqref="I121">
    <cfRule type="expression" priority="67" dxfId="0" stopIfTrue="1">
      <formula>I121=""</formula>
    </cfRule>
  </conditionalFormatting>
  <conditionalFormatting sqref="J121">
    <cfRule type="expression" priority="69" dxfId="12">
      <formula>J121&gt;N121</formula>
    </cfRule>
  </conditionalFormatting>
  <conditionalFormatting sqref="I123">
    <cfRule type="expression" priority="65" dxfId="0" stopIfTrue="1">
      <formula>I123=""</formula>
    </cfRule>
  </conditionalFormatting>
  <conditionalFormatting sqref="I123">
    <cfRule type="expression" priority="64" dxfId="0" stopIfTrue="1">
      <formula>I123=""</formula>
    </cfRule>
  </conditionalFormatting>
  <conditionalFormatting sqref="J123">
    <cfRule type="expression" priority="66" dxfId="12">
      <formula>J123&gt;N123</formula>
    </cfRule>
  </conditionalFormatting>
  <conditionalFormatting sqref="I125">
    <cfRule type="expression" priority="62" dxfId="0" stopIfTrue="1">
      <formula>I125=""</formula>
    </cfRule>
  </conditionalFormatting>
  <conditionalFormatting sqref="I125">
    <cfRule type="expression" priority="61" dxfId="0" stopIfTrue="1">
      <formula>I125=""</formula>
    </cfRule>
  </conditionalFormatting>
  <conditionalFormatting sqref="J125">
    <cfRule type="expression" priority="63" dxfId="12">
      <formula>J125&gt;N125</formula>
    </cfRule>
  </conditionalFormatting>
  <conditionalFormatting sqref="I128">
    <cfRule type="expression" priority="59" dxfId="0" stopIfTrue="1">
      <formula>I128=""</formula>
    </cfRule>
  </conditionalFormatting>
  <conditionalFormatting sqref="I128">
    <cfRule type="expression" priority="58" dxfId="0" stopIfTrue="1">
      <formula>I128=""</formula>
    </cfRule>
  </conditionalFormatting>
  <conditionalFormatting sqref="J128">
    <cfRule type="expression" priority="60" dxfId="12">
      <formula>J128&gt;N128</formula>
    </cfRule>
  </conditionalFormatting>
  <conditionalFormatting sqref="I129">
    <cfRule type="expression" priority="56" dxfId="0" stopIfTrue="1">
      <formula>I129=""</formula>
    </cfRule>
  </conditionalFormatting>
  <conditionalFormatting sqref="I129">
    <cfRule type="expression" priority="55" dxfId="0" stopIfTrue="1">
      <formula>I129=""</formula>
    </cfRule>
  </conditionalFormatting>
  <conditionalFormatting sqref="J129">
    <cfRule type="expression" priority="57" dxfId="12">
      <formula>J129&gt;N129</formula>
    </cfRule>
  </conditionalFormatting>
  <conditionalFormatting sqref="I132">
    <cfRule type="expression" priority="53" dxfId="0" stopIfTrue="1">
      <formula>I132=""</formula>
    </cfRule>
  </conditionalFormatting>
  <conditionalFormatting sqref="I132">
    <cfRule type="expression" priority="52" dxfId="0" stopIfTrue="1">
      <formula>I132=""</formula>
    </cfRule>
  </conditionalFormatting>
  <conditionalFormatting sqref="J132">
    <cfRule type="expression" priority="54" dxfId="12">
      <formula>J132&gt;N132</formula>
    </cfRule>
  </conditionalFormatting>
  <conditionalFormatting sqref="I134">
    <cfRule type="expression" priority="50" dxfId="0" stopIfTrue="1">
      <formula>I134=""</formula>
    </cfRule>
  </conditionalFormatting>
  <conditionalFormatting sqref="I134">
    <cfRule type="expression" priority="49" dxfId="0" stopIfTrue="1">
      <formula>I134=""</formula>
    </cfRule>
  </conditionalFormatting>
  <conditionalFormatting sqref="J134">
    <cfRule type="expression" priority="51" dxfId="12">
      <formula>J134&gt;N134</formula>
    </cfRule>
  </conditionalFormatting>
  <conditionalFormatting sqref="I135">
    <cfRule type="expression" priority="47" dxfId="0" stopIfTrue="1">
      <formula>I135=""</formula>
    </cfRule>
  </conditionalFormatting>
  <conditionalFormatting sqref="I135">
    <cfRule type="expression" priority="46" dxfId="0" stopIfTrue="1">
      <formula>I135=""</formula>
    </cfRule>
  </conditionalFormatting>
  <conditionalFormatting sqref="J135">
    <cfRule type="expression" priority="48" dxfId="12">
      <formula>J135&gt;N135</formula>
    </cfRule>
  </conditionalFormatting>
  <conditionalFormatting sqref="I136">
    <cfRule type="expression" priority="44" dxfId="0" stopIfTrue="1">
      <formula>I136=""</formula>
    </cfRule>
  </conditionalFormatting>
  <conditionalFormatting sqref="I136">
    <cfRule type="expression" priority="43" dxfId="0" stopIfTrue="1">
      <formula>I136=""</formula>
    </cfRule>
  </conditionalFormatting>
  <conditionalFormatting sqref="J136">
    <cfRule type="expression" priority="45" dxfId="12">
      <formula>J136&gt;N136</formula>
    </cfRule>
  </conditionalFormatting>
  <conditionalFormatting sqref="I137">
    <cfRule type="expression" priority="41" dxfId="0" stopIfTrue="1">
      <formula>I137=""</formula>
    </cfRule>
  </conditionalFormatting>
  <conditionalFormatting sqref="I137">
    <cfRule type="expression" priority="40" dxfId="0" stopIfTrue="1">
      <formula>I137=""</formula>
    </cfRule>
  </conditionalFormatting>
  <conditionalFormatting sqref="J137">
    <cfRule type="expression" priority="42" dxfId="12">
      <formula>J137&gt;N137</formula>
    </cfRule>
  </conditionalFormatting>
  <conditionalFormatting sqref="I140">
    <cfRule type="expression" priority="38" dxfId="0" stopIfTrue="1">
      <formula>I140=""</formula>
    </cfRule>
  </conditionalFormatting>
  <conditionalFormatting sqref="I140">
    <cfRule type="expression" priority="37" dxfId="0" stopIfTrue="1">
      <formula>I140=""</formula>
    </cfRule>
  </conditionalFormatting>
  <conditionalFormatting sqref="J140">
    <cfRule type="expression" priority="39" dxfId="12">
      <formula>J140&gt;N140</formula>
    </cfRule>
  </conditionalFormatting>
  <conditionalFormatting sqref="I141">
    <cfRule type="expression" priority="35" dxfId="0" stopIfTrue="1">
      <formula>I141=""</formula>
    </cfRule>
  </conditionalFormatting>
  <conditionalFormatting sqref="I141">
    <cfRule type="expression" priority="34" dxfId="0" stopIfTrue="1">
      <formula>I141=""</formula>
    </cfRule>
  </conditionalFormatting>
  <conditionalFormatting sqref="J141">
    <cfRule type="expression" priority="36" dxfId="12">
      <formula>J141&gt;N141</formula>
    </cfRule>
  </conditionalFormatting>
  <conditionalFormatting sqref="I142">
    <cfRule type="expression" priority="32" dxfId="0" stopIfTrue="1">
      <formula>I142=""</formula>
    </cfRule>
  </conditionalFormatting>
  <conditionalFormatting sqref="I142">
    <cfRule type="expression" priority="31" dxfId="0" stopIfTrue="1">
      <formula>I142=""</formula>
    </cfRule>
  </conditionalFormatting>
  <conditionalFormatting sqref="J142">
    <cfRule type="expression" priority="33" dxfId="12">
      <formula>J142&gt;N142</formula>
    </cfRule>
  </conditionalFormatting>
  <conditionalFormatting sqref="I143">
    <cfRule type="expression" priority="29" dxfId="0" stopIfTrue="1">
      <formula>I143=""</formula>
    </cfRule>
  </conditionalFormatting>
  <conditionalFormatting sqref="I143">
    <cfRule type="expression" priority="28" dxfId="0" stopIfTrue="1">
      <formula>I143=""</formula>
    </cfRule>
  </conditionalFormatting>
  <conditionalFormatting sqref="J143">
    <cfRule type="expression" priority="30" dxfId="12">
      <formula>J143&gt;N143</formula>
    </cfRule>
  </conditionalFormatting>
  <conditionalFormatting sqref="I144">
    <cfRule type="expression" priority="26" dxfId="0" stopIfTrue="1">
      <formula>I144=""</formula>
    </cfRule>
  </conditionalFormatting>
  <conditionalFormatting sqref="I144">
    <cfRule type="expression" priority="25" dxfId="0" stopIfTrue="1">
      <formula>I144=""</formula>
    </cfRule>
  </conditionalFormatting>
  <conditionalFormatting sqref="J144">
    <cfRule type="expression" priority="27" dxfId="12">
      <formula>J144&gt;N144</formula>
    </cfRule>
  </conditionalFormatting>
  <conditionalFormatting sqref="I145">
    <cfRule type="expression" priority="23" dxfId="0" stopIfTrue="1">
      <formula>I145=""</formula>
    </cfRule>
  </conditionalFormatting>
  <conditionalFormatting sqref="I145">
    <cfRule type="expression" priority="22" dxfId="0" stopIfTrue="1">
      <formula>I145=""</formula>
    </cfRule>
  </conditionalFormatting>
  <conditionalFormatting sqref="J145">
    <cfRule type="expression" priority="24" dxfId="12">
      <formula>J145&gt;N145</formula>
    </cfRule>
  </conditionalFormatting>
  <conditionalFormatting sqref="I146">
    <cfRule type="expression" priority="20" dxfId="0" stopIfTrue="1">
      <formula>I146=""</formula>
    </cfRule>
  </conditionalFormatting>
  <conditionalFormatting sqref="I146">
    <cfRule type="expression" priority="19" dxfId="0" stopIfTrue="1">
      <formula>I146=""</formula>
    </cfRule>
  </conditionalFormatting>
  <conditionalFormatting sqref="J146">
    <cfRule type="expression" priority="21" dxfId="12">
      <formula>J146&gt;N146</formula>
    </cfRule>
  </conditionalFormatting>
  <conditionalFormatting sqref="I148">
    <cfRule type="expression" priority="17" dxfId="0" stopIfTrue="1">
      <formula>I148=""</formula>
    </cfRule>
  </conditionalFormatting>
  <conditionalFormatting sqref="I148">
    <cfRule type="expression" priority="16" dxfId="0" stopIfTrue="1">
      <formula>I148=""</formula>
    </cfRule>
  </conditionalFormatting>
  <conditionalFormatting sqref="J148">
    <cfRule type="expression" priority="18" dxfId="12">
      <formula>J148&gt;N148</formula>
    </cfRule>
  </conditionalFormatting>
  <conditionalFormatting sqref="I149">
    <cfRule type="expression" priority="14" dxfId="0" stopIfTrue="1">
      <formula>I149=""</formula>
    </cfRule>
  </conditionalFormatting>
  <conditionalFormatting sqref="I149">
    <cfRule type="expression" priority="13" dxfId="0" stopIfTrue="1">
      <formula>I149=""</formula>
    </cfRule>
  </conditionalFormatting>
  <conditionalFormatting sqref="J149">
    <cfRule type="expression" priority="15" dxfId="12">
      <formula>J149&gt;N149</formula>
    </cfRule>
  </conditionalFormatting>
  <conditionalFormatting sqref="F24">
    <cfRule type="expression" priority="12" dxfId="0" stopIfTrue="1">
      <formula>F24=""</formula>
    </cfRule>
  </conditionalFormatting>
  <conditionalFormatting sqref="F24">
    <cfRule type="expression" priority="11" dxfId="0" stopIfTrue="1">
      <formula>F24=""</formula>
    </cfRule>
  </conditionalFormatting>
  <conditionalFormatting sqref="F29:F33">
    <cfRule type="expression" priority="10" dxfId="0" stopIfTrue="1">
      <formula>F29=""</formula>
    </cfRule>
  </conditionalFormatting>
  <conditionalFormatting sqref="F29:F33">
    <cfRule type="expression" priority="9" dxfId="0" stopIfTrue="1">
      <formula>F29=""</formula>
    </cfRule>
  </conditionalFormatting>
  <conditionalFormatting sqref="F25:F28">
    <cfRule type="expression" priority="8" dxfId="0" stopIfTrue="1">
      <formula>F25=""</formula>
    </cfRule>
  </conditionalFormatting>
  <conditionalFormatting sqref="F25:F28">
    <cfRule type="expression" priority="7" dxfId="0" stopIfTrue="1">
      <formula>F25=""</formula>
    </cfRule>
  </conditionalFormatting>
  <conditionalFormatting sqref="F35">
    <cfRule type="expression" priority="6" dxfId="0" stopIfTrue="1">
      <formula>F35=""</formula>
    </cfRule>
  </conditionalFormatting>
  <conditionalFormatting sqref="F35">
    <cfRule type="expression" priority="5" dxfId="0" stopIfTrue="1">
      <formula>F35=""</formula>
    </cfRule>
  </conditionalFormatting>
  <conditionalFormatting sqref="F46:F52 F55:F58 F61:F66 F68:F69 F71:F73 F76:F78 F80:F81 F84:F102 F105 F108:F110 F112:F113 F115:F116 F121 F118 F123 F125 F128:F129 F132 F134:F137 F140:F146 F148:F149">
    <cfRule type="expression" priority="4" dxfId="0" stopIfTrue="1">
      <formula>F46=""</formula>
    </cfRule>
  </conditionalFormatting>
  <conditionalFormatting sqref="F46:F52 F55:F58 F61:F66 F68:F69 F71:F73 F76:F78 F80:F81 F84:F102 F105 F108:F110 F112:F113 F115:F116 F121 F118 F123 F125 F128:F129 F132 F134:F137 F140:F146 F148:F149">
    <cfRule type="expression" priority="3" dxfId="0" stopIfTrue="1">
      <formula>F46=""</formula>
    </cfRule>
  </conditionalFormatting>
  <conditionalFormatting sqref="F38:F45">
    <cfRule type="expression" priority="2" dxfId="0" stopIfTrue="1">
      <formula>F38=""</formula>
    </cfRule>
  </conditionalFormatting>
  <conditionalFormatting sqref="F38:F45">
    <cfRule type="expression" priority="1" dxfId="0" stopIfTrue="1">
      <formula>F38=""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7">
      <selection activeCell="E4" sqref="E4:E22"/>
    </sheetView>
  </sheetViews>
  <sheetFormatPr defaultColWidth="9.140625" defaultRowHeight="12.75"/>
  <cols>
    <col min="2" max="2" width="32.421875" style="0" customWidth="1"/>
    <col min="4" max="4" width="10.421875" style="0" bestFit="1" customWidth="1"/>
    <col min="5" max="5" width="9.140625" style="0" customWidth="1"/>
  </cols>
  <sheetData>
    <row r="1" spans="1:12" ht="75" customHeight="1">
      <c r="A1" s="60" t="s">
        <v>48</v>
      </c>
      <c r="B1" s="60" t="s">
        <v>49</v>
      </c>
      <c r="C1" s="61" t="s">
        <v>15</v>
      </c>
      <c r="D1" s="61" t="s">
        <v>43</v>
      </c>
      <c r="E1" s="63">
        <v>93367.53</v>
      </c>
      <c r="F1" s="64"/>
      <c r="G1" s="64"/>
      <c r="H1" s="65"/>
      <c r="I1" s="61" t="s">
        <v>50</v>
      </c>
      <c r="J1" s="62"/>
      <c r="K1" s="66" t="s">
        <v>51</v>
      </c>
      <c r="L1" s="67"/>
    </row>
    <row r="2" spans="1:12" ht="56.25" customHeight="1">
      <c r="A2" s="68"/>
      <c r="B2" s="68"/>
      <c r="C2" s="69"/>
      <c r="D2" s="69"/>
      <c r="E2" s="71" t="s">
        <v>52</v>
      </c>
      <c r="F2" s="72"/>
      <c r="G2" s="71" t="s">
        <v>53</v>
      </c>
      <c r="H2" s="72"/>
      <c r="I2" s="69"/>
      <c r="J2" s="70"/>
      <c r="K2" s="73"/>
      <c r="L2" s="74"/>
    </row>
    <row r="3" spans="1:12" ht="75" customHeight="1">
      <c r="A3" s="56">
        <v>1</v>
      </c>
      <c r="B3" s="71" t="s">
        <v>54</v>
      </c>
      <c r="C3" s="72"/>
      <c r="D3" s="76"/>
      <c r="E3" s="76"/>
      <c r="F3" s="75"/>
      <c r="G3" s="76"/>
      <c r="H3" s="75"/>
      <c r="I3" s="76"/>
      <c r="J3" s="75"/>
      <c r="K3" s="76"/>
      <c r="L3" s="57"/>
    </row>
    <row r="4" spans="1:12" ht="112.5">
      <c r="A4" s="57" t="s">
        <v>32</v>
      </c>
      <c r="B4" s="57" t="s">
        <v>54</v>
      </c>
      <c r="C4" s="75" t="s">
        <v>55</v>
      </c>
      <c r="D4" s="77">
        <v>7180</v>
      </c>
      <c r="E4" s="75">
        <v>1.27</v>
      </c>
      <c r="F4" s="76"/>
      <c r="G4" s="77">
        <v>9118.6</v>
      </c>
      <c r="H4" s="78"/>
      <c r="I4" s="57"/>
      <c r="J4" s="58"/>
      <c r="K4" s="57"/>
      <c r="L4" s="59" t="s">
        <v>56</v>
      </c>
    </row>
    <row r="5" spans="1:12" ht="56.25" customHeight="1">
      <c r="A5" s="56">
        <v>2</v>
      </c>
      <c r="B5" s="71" t="s">
        <v>57</v>
      </c>
      <c r="C5" s="72"/>
      <c r="D5" s="76"/>
      <c r="E5" s="76"/>
      <c r="F5" s="75"/>
      <c r="G5" s="76"/>
      <c r="H5" s="75"/>
      <c r="I5" s="76"/>
      <c r="J5" s="75"/>
      <c r="K5" s="76"/>
      <c r="L5" s="57"/>
    </row>
    <row r="6" spans="1:12" ht="112.5">
      <c r="A6" s="57" t="s">
        <v>35</v>
      </c>
      <c r="B6" s="57" t="s">
        <v>57</v>
      </c>
      <c r="C6" s="75" t="s">
        <v>55</v>
      </c>
      <c r="D6" s="77">
        <v>1436</v>
      </c>
      <c r="E6" s="75">
        <v>8.33</v>
      </c>
      <c r="F6" s="76"/>
      <c r="G6" s="77">
        <v>11961.88</v>
      </c>
      <c r="H6" s="78"/>
      <c r="I6" s="57"/>
      <c r="J6" s="58"/>
      <c r="K6" s="57"/>
      <c r="L6" s="59" t="s">
        <v>58</v>
      </c>
    </row>
    <row r="7" spans="1:12" ht="37.5" customHeight="1">
      <c r="A7" s="56">
        <v>3</v>
      </c>
      <c r="B7" s="71" t="s">
        <v>59</v>
      </c>
      <c r="C7" s="72"/>
      <c r="D7" s="76"/>
      <c r="E7" s="76"/>
      <c r="F7" s="75"/>
      <c r="G7" s="76"/>
      <c r="H7" s="75"/>
      <c r="I7" s="76"/>
      <c r="J7" s="75"/>
      <c r="K7" s="76"/>
      <c r="L7" s="57"/>
    </row>
    <row r="8" spans="1:12" ht="112.5">
      <c r="A8" s="57" t="s">
        <v>36</v>
      </c>
      <c r="B8" s="57" t="s">
        <v>60</v>
      </c>
      <c r="C8" s="75" t="s">
        <v>55</v>
      </c>
      <c r="D8" s="77">
        <v>1436</v>
      </c>
      <c r="E8" s="75">
        <v>5.6</v>
      </c>
      <c r="F8" s="76"/>
      <c r="G8" s="77">
        <v>8041.6</v>
      </c>
      <c r="H8" s="78"/>
      <c r="I8" s="57"/>
      <c r="J8" s="58"/>
      <c r="K8" s="57"/>
      <c r="L8" s="59" t="s">
        <v>61</v>
      </c>
    </row>
    <row r="9" spans="1:12" ht="37.5" customHeight="1">
      <c r="A9" s="56">
        <v>4</v>
      </c>
      <c r="B9" s="71" t="s">
        <v>62</v>
      </c>
      <c r="C9" s="72"/>
      <c r="D9" s="76"/>
      <c r="E9" s="76"/>
      <c r="F9" s="75"/>
      <c r="G9" s="76"/>
      <c r="H9" s="75"/>
      <c r="I9" s="76"/>
      <c r="J9" s="75"/>
      <c r="K9" s="76"/>
      <c r="L9" s="57"/>
    </row>
    <row r="10" spans="1:12" ht="112.5">
      <c r="A10" s="57" t="s">
        <v>37</v>
      </c>
      <c r="B10" s="57" t="s">
        <v>62</v>
      </c>
      <c r="C10" s="75" t="s">
        <v>55</v>
      </c>
      <c r="D10" s="77">
        <v>5744</v>
      </c>
      <c r="E10" s="75">
        <v>2.37</v>
      </c>
      <c r="F10" s="76"/>
      <c r="G10" s="77">
        <v>13613.28</v>
      </c>
      <c r="H10" s="78"/>
      <c r="I10" s="57"/>
      <c r="J10" s="58"/>
      <c r="K10" s="57"/>
      <c r="L10" s="59" t="s">
        <v>63</v>
      </c>
    </row>
    <row r="11" spans="1:12" ht="37.5" customHeight="1">
      <c r="A11" s="56">
        <v>5</v>
      </c>
      <c r="B11" s="71" t="s">
        <v>64</v>
      </c>
      <c r="C11" s="72"/>
      <c r="D11" s="76"/>
      <c r="E11" s="76"/>
      <c r="F11" s="75"/>
      <c r="G11" s="76"/>
      <c r="H11" s="75"/>
      <c r="I11" s="76"/>
      <c r="J11" s="75"/>
      <c r="K11" s="76"/>
      <c r="L11" s="57"/>
    </row>
    <row r="12" spans="1:12" ht="112.5">
      <c r="A12" s="57" t="s">
        <v>39</v>
      </c>
      <c r="B12" s="57" t="s">
        <v>64</v>
      </c>
      <c r="C12" s="75" t="s">
        <v>55</v>
      </c>
      <c r="D12" s="75">
        <v>89.7</v>
      </c>
      <c r="E12" s="75">
        <v>14.33</v>
      </c>
      <c r="F12" s="76"/>
      <c r="G12" s="77">
        <v>1285.4</v>
      </c>
      <c r="H12" s="78"/>
      <c r="I12" s="57"/>
      <c r="J12" s="58"/>
      <c r="K12" s="57"/>
      <c r="L12" s="59" t="s">
        <v>65</v>
      </c>
    </row>
    <row r="13" spans="1:12" ht="131.25" customHeight="1">
      <c r="A13" s="56">
        <v>6</v>
      </c>
      <c r="B13" s="71" t="s">
        <v>66</v>
      </c>
      <c r="C13" s="72"/>
      <c r="D13" s="76"/>
      <c r="E13" s="76"/>
      <c r="F13" s="75"/>
      <c r="G13" s="76"/>
      <c r="H13" s="75"/>
      <c r="I13" s="76"/>
      <c r="J13" s="75"/>
      <c r="K13" s="76"/>
      <c r="L13" s="57"/>
    </row>
    <row r="14" spans="1:12" ht="112.5">
      <c r="A14" s="57" t="s">
        <v>47</v>
      </c>
      <c r="B14" s="57" t="s">
        <v>66</v>
      </c>
      <c r="C14" s="75" t="s">
        <v>55</v>
      </c>
      <c r="D14" s="77">
        <v>1436</v>
      </c>
      <c r="E14" s="75">
        <v>2.78</v>
      </c>
      <c r="F14" s="76"/>
      <c r="G14" s="77">
        <v>3992.08</v>
      </c>
      <c r="H14" s="78"/>
      <c r="I14" s="57"/>
      <c r="J14" s="58"/>
      <c r="K14" s="57"/>
      <c r="L14" s="59" t="s">
        <v>67</v>
      </c>
    </row>
    <row r="15" spans="1:12" ht="56.25" customHeight="1">
      <c r="A15" s="56">
        <v>7</v>
      </c>
      <c r="B15" s="71" t="s">
        <v>68</v>
      </c>
      <c r="C15" s="72"/>
      <c r="D15" s="76"/>
      <c r="E15" s="76"/>
      <c r="F15" s="75"/>
      <c r="G15" s="76"/>
      <c r="H15" s="75"/>
      <c r="I15" s="76"/>
      <c r="J15" s="75"/>
      <c r="K15" s="76"/>
      <c r="L15" s="57"/>
    </row>
    <row r="16" spans="1:12" ht="112.5">
      <c r="A16" s="57" t="s">
        <v>69</v>
      </c>
      <c r="B16" s="57" t="s">
        <v>68</v>
      </c>
      <c r="C16" s="75" t="s">
        <v>55</v>
      </c>
      <c r="D16" s="77">
        <v>7180</v>
      </c>
      <c r="E16" s="75">
        <v>1.78</v>
      </c>
      <c r="F16" s="76"/>
      <c r="G16" s="77">
        <v>12780.4</v>
      </c>
      <c r="H16" s="78"/>
      <c r="I16" s="57"/>
      <c r="J16" s="58"/>
      <c r="K16" s="57"/>
      <c r="L16" s="59" t="s">
        <v>70</v>
      </c>
    </row>
    <row r="17" spans="1:12" ht="18.75" customHeight="1">
      <c r="A17" s="56">
        <v>8</v>
      </c>
      <c r="B17" s="71" t="s">
        <v>71</v>
      </c>
      <c r="C17" s="72"/>
      <c r="D17" s="76"/>
      <c r="E17" s="76"/>
      <c r="F17" s="75"/>
      <c r="G17" s="76"/>
      <c r="H17" s="75"/>
      <c r="I17" s="76"/>
      <c r="J17" s="75"/>
      <c r="K17" s="76"/>
      <c r="L17" s="57"/>
    </row>
    <row r="18" spans="1:12" ht="112.5">
      <c r="A18" s="57" t="s">
        <v>72</v>
      </c>
      <c r="B18" s="57" t="s">
        <v>71</v>
      </c>
      <c r="C18" s="75" t="s">
        <v>55</v>
      </c>
      <c r="D18" s="77">
        <v>1436</v>
      </c>
      <c r="E18" s="75">
        <v>3.43</v>
      </c>
      <c r="F18" s="76"/>
      <c r="G18" s="77">
        <v>4925.48</v>
      </c>
      <c r="H18" s="78"/>
      <c r="I18" s="57"/>
      <c r="J18" s="58"/>
      <c r="K18" s="57"/>
      <c r="L18" s="59" t="s">
        <v>73</v>
      </c>
    </row>
    <row r="19" spans="1:12" ht="93.75" customHeight="1">
      <c r="A19" s="56">
        <v>9</v>
      </c>
      <c r="B19" s="71" t="s">
        <v>74</v>
      </c>
      <c r="C19" s="72"/>
      <c r="D19" s="76"/>
      <c r="E19" s="76"/>
      <c r="F19" s="75"/>
      <c r="G19" s="76"/>
      <c r="H19" s="75"/>
      <c r="I19" s="76"/>
      <c r="J19" s="75"/>
      <c r="K19" s="76"/>
      <c r="L19" s="57"/>
    </row>
    <row r="20" spans="1:12" ht="112.5">
      <c r="A20" s="57" t="s">
        <v>75</v>
      </c>
      <c r="B20" s="57" t="s">
        <v>74</v>
      </c>
      <c r="C20" s="75" t="s">
        <v>76</v>
      </c>
      <c r="D20" s="75">
        <v>1</v>
      </c>
      <c r="E20" s="77">
        <v>22436.13</v>
      </c>
      <c r="F20" s="78"/>
      <c r="G20" s="77">
        <v>22436.13</v>
      </c>
      <c r="H20" s="78"/>
      <c r="I20" s="57"/>
      <c r="J20" s="58"/>
      <c r="K20" s="57"/>
      <c r="L20" s="59" t="s">
        <v>77</v>
      </c>
    </row>
    <row r="21" spans="1:12" ht="93.75" customHeight="1">
      <c r="A21" s="56">
        <v>10</v>
      </c>
      <c r="B21" s="71" t="s">
        <v>78</v>
      </c>
      <c r="C21" s="72"/>
      <c r="D21" s="76"/>
      <c r="E21" s="76"/>
      <c r="F21" s="75"/>
      <c r="G21" s="76"/>
      <c r="H21" s="75"/>
      <c r="I21" s="76"/>
      <c r="J21" s="75"/>
      <c r="K21" s="76"/>
      <c r="L21" s="57"/>
    </row>
    <row r="22" spans="1:12" ht="112.5">
      <c r="A22" s="57" t="s">
        <v>79</v>
      </c>
      <c r="B22" s="57" t="s">
        <v>80</v>
      </c>
      <c r="C22" s="75" t="s">
        <v>55</v>
      </c>
      <c r="D22" s="77">
        <v>1436</v>
      </c>
      <c r="E22" s="75">
        <v>3.63</v>
      </c>
      <c r="F22" s="76"/>
      <c r="G22" s="77">
        <v>5212.68</v>
      </c>
      <c r="H22" s="78"/>
      <c r="I22" s="57"/>
      <c r="J22" s="58"/>
      <c r="K22" s="57"/>
      <c r="L22" s="59" t="s">
        <v>81</v>
      </c>
    </row>
    <row r="23" spans="1:12" ht="18.75" customHeight="1">
      <c r="A23" s="71" t="s">
        <v>82</v>
      </c>
      <c r="B23" s="79"/>
      <c r="C23" s="79"/>
      <c r="D23" s="79"/>
      <c r="E23" s="79"/>
      <c r="F23" s="72"/>
      <c r="G23" s="63">
        <v>93367.53</v>
      </c>
      <c r="H23" s="65"/>
      <c r="I23" s="57"/>
      <c r="J23" s="75"/>
      <c r="K23" s="76"/>
      <c r="L23" s="5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Thiago Roberto Pereira</cp:lastModifiedBy>
  <cp:lastPrinted>2018-03-07T14:17:45Z</cp:lastPrinted>
  <dcterms:created xsi:type="dcterms:W3CDTF">2018-03-07T14:23:23Z</dcterms:created>
  <dcterms:modified xsi:type="dcterms:W3CDTF">2019-05-24T14:47:27Z</dcterms:modified>
  <cp:category/>
  <cp:version/>
  <cp:contentType/>
  <cp:contentStatus/>
</cp:coreProperties>
</file>