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'ModeloPlanilhaObras'!$A$1:$L$311</definedName>
  </definedNames>
  <calcPr fullCalcOnLoad="1"/>
</workbook>
</file>

<file path=xl/sharedStrings.xml><?xml version="1.0" encoding="utf-8"?>
<sst xmlns="http://schemas.openxmlformats.org/spreadsheetml/2006/main" count="832" uniqueCount="568">
  <si>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</si>
  <si>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</si>
  <si>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</si>
  <si>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</si>
  <si>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</si>
  <si>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</si>
  <si>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</si>
  <si>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</si>
  <si>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</si>
  <si>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</si>
  <si>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</si>
  <si>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</si>
  <si>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</si>
  <si>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</si>
  <si>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</si>
  <si>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</si>
  <si>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</si>
  <si>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</si>
  <si>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</si>
  <si>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</si>
  <si>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</si>
  <si>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</si>
  <si>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</si>
  <si>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</si>
  <si>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</si>
  <si>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</si>
  <si>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</si>
  <si>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</si>
  <si>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</si>
  <si>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</si>
  <si>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</si>
  <si>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</si>
  <si>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</si>
  <si>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</si>
  <si>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</si>
  <si>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1.2</t>
  </si>
  <si>
    <t>M2</t>
  </si>
  <si>
    <t>2</t>
  </si>
  <si>
    <t>2.1</t>
  </si>
  <si>
    <t>PROPONENTE:</t>
  </si>
  <si>
    <t>3</t>
  </si>
  <si>
    <t>3.1</t>
  </si>
  <si>
    <t>CONCORRÊNCIA</t>
  </si>
  <si>
    <t>T</t>
  </si>
  <si>
    <t>UN</t>
  </si>
  <si>
    <t>4</t>
  </si>
  <si>
    <t>4.1</t>
  </si>
  <si>
    <t>4.2</t>
  </si>
  <si>
    <t>4.3</t>
  </si>
  <si>
    <t>Contratação de empresa para execução de obra de reforma da Escola Municipal Sadalla Amim Ghanem (Etapa 01)</t>
  </si>
  <si>
    <t>SERVIÇOS GERAIS</t>
  </si>
  <si>
    <t>CANTEIRO DE OBRA</t>
  </si>
  <si>
    <t>1.1.1</t>
  </si>
  <si>
    <t>BARRACO DE OBRAS (MONTAGEM)</t>
  </si>
  <si>
    <t>1.1.2</t>
  </si>
  <si>
    <t>BARRACO DE OBRAS (DESMONTAGEM)</t>
  </si>
  <si>
    <t>1.1.3</t>
  </si>
  <si>
    <t>TAPUME DE CHAPA DE MADEIRA COMPENSADA, E= 6MM, COM PINTURA A CAL E REAPROVEITAMENTO DE 2X</t>
  </si>
  <si>
    <t>1.1.4</t>
  </si>
  <si>
    <t>PLACA DE OBRA EM CHAPA DE ACO GALVANIZADO</t>
  </si>
  <si>
    <t>1.1.5</t>
  </si>
  <si>
    <t xml:space="preserve">MOBILIZAÇÃO E DESMOBILIZAÇÃO </t>
  </si>
  <si>
    <t>DIA</t>
  </si>
  <si>
    <t>1.1.6</t>
  </si>
  <si>
    <t>EXECUÇÃO DE SANITÁRIO E VESTIÁRIO EM CANTEIRO DE OBRA EM ALVENARIA, NÃO INCLUSO MOBILIÁRIO. AF_02/2016</t>
  </si>
  <si>
    <t>1.1.7</t>
  </si>
  <si>
    <t>ALUGUEL CONTAINER/ESCRIT INCL INST ELET LARG=2,20 COMP=6,20M          ALT=2,50M CHAPA ACO C/NERV TRAPEZ FORRO C/ISOL TERMO/ACUSTICO         CHASSIS REFORC PISO COMPENS NAVAL EXC TRANSP/CARGA/DESCARGA</t>
  </si>
  <si>
    <t>MES</t>
  </si>
  <si>
    <t>1.1.8</t>
  </si>
  <si>
    <t>ENTRADA PROVISORIA DE ENERGIA ELETRICA AEREA TRIFASICA 40A EM POSTE MADEIRA</t>
  </si>
  <si>
    <t>1.1.9</t>
  </si>
  <si>
    <t xml:space="preserve">LIGAÇÃO PROVISÓRIA DE ÁGUA </t>
  </si>
  <si>
    <t>1.1.10</t>
  </si>
  <si>
    <t>INSTALAÇÃO SANITÁRIAS PROVISÓRIAS</t>
  </si>
  <si>
    <t>ADMINISTRAÇÃO LOCAL</t>
  </si>
  <si>
    <t>1.2.1</t>
  </si>
  <si>
    <t>ENGENHEIRO CIVIL DE OBRA PLENO COM ENCARGOS COMPLEMENTARES</t>
  </si>
  <si>
    <t>H</t>
  </si>
  <si>
    <t>SUPERESTRUTURA MOLDADA "IN LOCO"</t>
  </si>
  <si>
    <t>REFORÇO ESTRUTURAL - 01 AUDITÓRIO  / 03 SALAS DE AULA</t>
  </si>
  <si>
    <t>2.1.1</t>
  </si>
  <si>
    <t>DEMOLIÇÃO DE ARGAMASSAS, DE FORMA MANUAL, SEM REAPROVEITAMENTO. AF_12/2017</t>
  </si>
  <si>
    <t>2.1.2</t>
  </si>
  <si>
    <t>LIMPEZA DE SUPERFICIES COM JATO DE ALTA PRESSAO DE AR E AGUA</t>
  </si>
  <si>
    <t>2.1.3</t>
  </si>
  <si>
    <t>ESTRUTURA METÁLICA DE REFORÇO ESTRUTURAL COM PINTURA, CONTENDO 115M DE PERFIL W 410X67; 32 PEÇAS DE CHAPA 3/8" X 410X200MM; 04 PEÇAS DE CHAPA  3/8" X 410X450MM; 96 PEÇAS DE CHUMBADORES 1" / 2X3", AÇO ATM A36 E ASTM A572, GALVANIZADA A FOGO, INCLUSO TRATAMENTO DA SUPERFICIE COM JATEAMENTO ABRASIVO COM GRANALHA DE AÇO, EPÓXI DUPLA FUNÇÃO (FUNDO + ACABAMENTO) ESPESSURA DE 100 MICRONS SECO</t>
  </si>
  <si>
    <t>2.1.4</t>
  </si>
  <si>
    <t>LENÇOL BORRACHA NEOPRENE 9,5MM SHORE 70 S/ LONA LARG. 1MT</t>
  </si>
  <si>
    <t>2.1.5</t>
  </si>
  <si>
    <t>APLICAÇÃO DE FUNDO SELADOR ACRÍLICO EM TETO, UMA DEMÃO. AF_06/2014</t>
  </si>
  <si>
    <t>2.1.6</t>
  </si>
  <si>
    <t>APLICAÇÃO MANUAL DE PINTURA COM TINTA LÁTEX ACRÍLICA EM TETO, DUAS DEMÃOS. AF_06/2014</t>
  </si>
  <si>
    <t>PAINEIS</t>
  </si>
  <si>
    <t>PAINEIS - QUADRA COBERTA</t>
  </si>
  <si>
    <t>3.1.1</t>
  </si>
  <si>
    <t>TELHAMENTO COM TELHA DE AÇO/ALUMÍNIO E = 0,5 MM, COM ATÉ 2 ÁGUAS, INCLUSO IÇAMENTO. AF_06/2016</t>
  </si>
  <si>
    <t>3.1.2</t>
  </si>
  <si>
    <t>PINTURA PARA TELHAS DE ALUMINIO COM TINTA ESMALTE AUTOMOTIVA</t>
  </si>
  <si>
    <t>3.1.3</t>
  </si>
  <si>
    <t>TELHAMENTO COM TELHA TRAPEZOIDAL 40 DE FIBRA DE VIDRO, PARA TELHADO COM INCLINAÇÃO MAIOR QUE 10°, COM ATÉ 2 ÁGUAS, INCLUSO IÇAMENTO</t>
  </si>
  <si>
    <t>3.1.4</t>
  </si>
  <si>
    <t>REMOÇÃO DE TELHAS DE FIBROCIMENTO, METÁLICA E CERÂMICA, DE FORMA MECANIZADA, COM USO DE GUINDASTE, SEM REAPROVEITAMENTO. AF_12/2017</t>
  </si>
  <si>
    <t>3.1.5</t>
  </si>
  <si>
    <t>REMOÇÃO DE BRISE (OITÃO)</t>
  </si>
  <si>
    <t>3.1.6</t>
  </si>
  <si>
    <t>ESTRUTURA METÁLICA PARA FECHAMENTO LATERAL DA QUADRA COBERTA , AÇO ASTM 36, GALVANIZADA A FOGO, JATEAMENTO ABRASIVO COM GRANADA DE AÇO, 01 DEMÃO DE FUNDO EPÓXI 75 MICRAS, 02 DEMÃOS DE ACABAMENTO EM ESMALTE SINTÉTICO 100 MICRAS CADA DEMÃO</t>
  </si>
  <si>
    <t xml:space="preserve">UN </t>
  </si>
  <si>
    <t>3.1.7</t>
  </si>
  <si>
    <t>3.1.8</t>
  </si>
  <si>
    <t>CARGA MANUAL DE ENTULHO EM CAMINHAO BASCULANTE 6 M3</t>
  </si>
  <si>
    <t>M3</t>
  </si>
  <si>
    <t xml:space="preserve">COBERTURA </t>
  </si>
  <si>
    <t>ESTRUTURA DE MADEIRA</t>
  </si>
  <si>
    <t>4.1.1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</si>
  <si>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</si>
  <si>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4.1.2</t>
  </si>
  <si>
    <t>PINTURA IMUNIZANTE PARA MADEIRA, DUAS DEMAOS</t>
  </si>
  <si>
    <t>FECHAMENTO</t>
  </si>
  <si>
    <t>4.2.1</t>
  </si>
  <si>
    <t>TELHA ONDULADA DE FIBRA-PVA, ESP.: 6MM - INCLUSO IÇAMENTO</t>
  </si>
  <si>
    <t>4.2.2</t>
  </si>
  <si>
    <t>CUMEEIRA PARA TELHA DE FIBROCIMENTO ONDULADA E = 6 MM, INCLUSO ACESSÓRIOS DE FIXAÇÃO E IÇAMENTO. AF_06/2016</t>
  </si>
  <si>
    <t>M</t>
  </si>
  <si>
    <t>4.2.3</t>
  </si>
  <si>
    <t>RUFO EM CHAPA DE ALUMINIO E = 0,8MM, CORTE DE 25 CM, INCLUSO TRANSPORTE VERTICAL</t>
  </si>
  <si>
    <t>4.2.4</t>
  </si>
  <si>
    <t>CALHA EM CHAPA DE ALUMINIO E= 0,8MM, DESENVOLVIMENTO DE 50 CM, INCLUSO TRANSPORTE VERTICAL</t>
  </si>
  <si>
    <t>REVISÃO DE COBERTURA EXISTENTE</t>
  </si>
  <si>
    <t>4.3.1</t>
  </si>
  <si>
    <t>REMOÇÃO DE TELHAS, DE FIBROCIMENTO, METÁLICA E CERÂMICA, DE FORMA MANUAL, SEM REAPROVEITAMENTO. AF_12/2017</t>
  </si>
  <si>
    <t>4.3.2</t>
  </si>
  <si>
    <t>4.3.3</t>
  </si>
  <si>
    <t>4.3.4</t>
  </si>
  <si>
    <t>REPARO EM CALHA DE ALUMÍNIO COM SILICONE E RECORTE EM CHAPA DE ALUMÍNIO (CONSIDERANDO ABERTURA EM CALHA ATÉ 2 CM) (CONSIDERADO 10% CALHA / RUFO) (QUADRA)</t>
  </si>
  <si>
    <t>5</t>
  </si>
  <si>
    <t>INSTALAÇÕES HIDROSSANITÁRIAS</t>
  </si>
  <si>
    <t>5.1</t>
  </si>
  <si>
    <t>INSTALAÇÕES HIDRAULICAS (ÁGUA FRIA)</t>
  </si>
  <si>
    <t>5.1.1</t>
  </si>
  <si>
    <t xml:space="preserve">DRENO SISTEMA CLIMATIZAÇÃO </t>
  </si>
  <si>
    <t>5.1.1.1</t>
  </si>
  <si>
    <t>TUBO, PVC, SOLDÁVEL, DN 25MM, INSTALADO EM DRENO DE AR-CONDICIONADO - FORNECIMENTO E INSTALAÇÃO. AF_12/2014</t>
  </si>
  <si>
    <t>5.1.1.2</t>
  </si>
  <si>
    <t>JOELHO 90 GRAUS, PVC, SOLDÁVEL, DN 25MM, INSTALADO EM RAMAL OU SUB-RAMAL DE ÁGUA - FORNECIMENTO E INSTALAÇÃO. AF_12/2014</t>
  </si>
  <si>
    <t>5.1.1.3</t>
  </si>
  <si>
    <t>JOELHO 45 GRAUS, PVC, SOLDÁVEL, DN 25MM, INSTALADO EM RAMAL OU SUB-RAMAL DE ÁGUA - FORNECIMENTO E INSTALAÇÃO. AF_12/2014</t>
  </si>
  <si>
    <t>5.1.1.4</t>
  </si>
  <si>
    <t>TE, PVC, SOLDÁVEL, DN 25MM, INSTALADO EM RAMAL OU SUB-RAMAL DE ÁGUA - FORNECIMENTO E INSTALAÇÃO. AF_12/2014</t>
  </si>
  <si>
    <t>6</t>
  </si>
  <si>
    <t>INSTALACÕES ELÉTRICAS</t>
  </si>
  <si>
    <t>6.1</t>
  </si>
  <si>
    <t>ADEQUAÇÃO ÁREA EXTERNA</t>
  </si>
  <si>
    <t>6.1.1</t>
  </si>
  <si>
    <t>REMOÇÃO DE FIAÇÃO EXISTENTE DIVERSOS DIÂMETROS</t>
  </si>
  <si>
    <t>6.1.2</t>
  </si>
  <si>
    <t>REMOÇÃO DOS QUADROS DE DISTRIBUIÇÃO QUE SERÃO SERÃO SUBSTITUÍDOS POR NOVOS</t>
  </si>
  <si>
    <t>6.1.3</t>
  </si>
  <si>
    <t>REMOÇÃO DE ATERRAMENTO</t>
  </si>
  <si>
    <t>6.1.4</t>
  </si>
  <si>
    <t>REMOÇÃO DE POSTE EM CONCRETO</t>
  </si>
  <si>
    <t>6.1.5</t>
  </si>
  <si>
    <t>DEMOLIÇÃO DE ALVENARIA PARA QUALQUER TIPO DE BLOCO, DE FORMA MECANIZADA, SEM REAPROVEITAMENTO. AF_12/2017</t>
  </si>
  <si>
    <t>6.1.6</t>
  </si>
  <si>
    <t xml:space="preserve">CARGA E DERCARGA MECANIZADA DE POSTE DE CONCRETO EM CAMINHÃO CARROCERIA. </t>
  </si>
  <si>
    <t>6.2</t>
  </si>
  <si>
    <t>ADEQUAÇÃO ÁREA INTERNA</t>
  </si>
  <si>
    <t>6.2.1</t>
  </si>
  <si>
    <t>6.2.2</t>
  </si>
  <si>
    <t>REMOÇÃO DE LUMINÁRIAS, DE FORMA MANUAL, SEM REAPROVEITAMENTO. AF_12/2017</t>
  </si>
  <si>
    <t>6.2.3</t>
  </si>
  <si>
    <t>LUMINÁRIA TIPO CALHA, DE SOBREPOR, COM 2 LÂMPADAS TUBULARES DE 36 W - FORNECIMENTO E INSTALAÇÃO. AF_11/2017</t>
  </si>
  <si>
    <t>6.2.4</t>
  </si>
  <si>
    <t>REMOÇÃO DE INTERRUPTORES/TOMADAS ELÉTRICAS, DE FORMA MANUAL, SEM REAPROVEITAMENTO. AF_12/2017</t>
  </si>
  <si>
    <t>6.2.5</t>
  </si>
  <si>
    <t>TOMADA MÉDIA DE EMBUTIR (1 MÓDULO), 2P+T 10 A, INCLUINDO SUPORTE E PLACA - FORNECIMENTO E INSTALAÇÃO. AF_12/2015</t>
  </si>
  <si>
    <t>6.2.6</t>
  </si>
  <si>
    <t>REMOÇÃO DE DISJUNTORES DOS QUADROS DE DISTRIBUIÇÃO EXISTENTES</t>
  </si>
  <si>
    <t>6.2.7</t>
  </si>
  <si>
    <t>DISJUNTOR MONOPOLAR TIPO DIN, CORRENTE NOMINAL DE 10A - FORNECIMENTO E INSTALAÇÃO. AF_04/2016</t>
  </si>
  <si>
    <t>6.2.8</t>
  </si>
  <si>
    <t>DISJUNTOR MONOPOLAR TIPO DIN, CORRENTE NOMINAL DE 25A - FORNECIMENTO E INSTALAÇÃO. AF_04/2016</t>
  </si>
  <si>
    <t>6.2.9</t>
  </si>
  <si>
    <t>DISJUNTOR TRIPOLAR TIPO DIN, CORRENTE NOMINAL DE 20A - FORNECIMENTO E INSTALAÇÃO. AF_04/2016</t>
  </si>
  <si>
    <t>6.2.10</t>
  </si>
  <si>
    <t>DISJUNTOR TRIPOLAR TIPO DIN, CORRENTE NOMINAL DE 32A - FORNECIMENTO E INSTALAÇÃO. AF_04/2016</t>
  </si>
  <si>
    <t>6.2.11</t>
  </si>
  <si>
    <t>DISJUNTOR TRIPOLAR TIPO DIN, CORRENTE NOMINAL DE 40A - FORNECIMENTO E INSTALAÇÃO. AF_04/2016</t>
  </si>
  <si>
    <t>6.2.12</t>
  </si>
  <si>
    <t>DISJUNTOR TRIPOLAR TIPO DIN, CORRENTE NOMINAL DE 50A - FORNECIMENTO E INSTALAÇÃO. AF_04/2016</t>
  </si>
  <si>
    <t>6.2.13</t>
  </si>
  <si>
    <t>DISPOSITIVO DR, 2 POLOS, SENSIBILIDADE DE 30 MA, CORRENTE DE 25 A, TIPO AC</t>
  </si>
  <si>
    <t>6.2.14</t>
  </si>
  <si>
    <t>DISPOSITIVO DR, 2 POLOS, SENSIBILIDADE DE 30 MA, CORRENTE DE 40 A, TIPO AC</t>
  </si>
  <si>
    <t>6.2.15</t>
  </si>
  <si>
    <t>DISPOSITIVO DPS CLASSE II, 1 POLO, TENSAO MAXIMA DE 275 V, CORRENTE MAXIMA DE *40* KA (TIPO AC)</t>
  </si>
  <si>
    <t>6.2.16</t>
  </si>
  <si>
    <t>6.2.17</t>
  </si>
  <si>
    <t>6.2.18</t>
  </si>
  <si>
    <t>REMOÇÃO DE LUMINÁRIAS QUE SERÃO MANUTENIDAS E  RECEBERÃO NOVAS LÂMPADAS, SOQUETES E REATORES</t>
  </si>
  <si>
    <t>6.2.19</t>
  </si>
  <si>
    <t>LÂMPADA TUBULAR FLUORESCENTE T10 DE 20/40 W, BASE G13 - FORNECIMENTO E INSTALAÇÃO. AF_11/2017_P</t>
  </si>
  <si>
    <t>6.2.20</t>
  </si>
  <si>
    <t>REATOR PARA LAMPADA FLUORESCENTE 2X40W PARTIDA RAPIDA FORNECIMENTO E INSTALACAO</t>
  </si>
  <si>
    <t>6.2.21</t>
  </si>
  <si>
    <t>LUMINÁRIA TIPO CALHA, DE SOBREPOR, COM 2 LÂMPADAS TUBULARES DE 18 W - FORNECIMENTO E INSTALAÇÃO. AF_11/2017</t>
  </si>
  <si>
    <t>6.2.22</t>
  </si>
  <si>
    <t>CABO DE COBRE FLEXÍVEL ISOLADO, 1,5 MM², ANTI-CHAMA 450/750 V, PARA CIRCUITOS TERMINAIS - FORNECIMENTO E INSTALAÇÃO. AF_12/2015</t>
  </si>
  <si>
    <t>6.2.23</t>
  </si>
  <si>
    <t>ELETRODUTO RÍGIDO ROSCÁVEL, PVC, DN 25 MM (3/4"), PARA CIRCUITOS TERMINAIS, INSTALADO EM PAREDE - FORNECIMENTO E INSTALAÇÃO. AF_12/2015</t>
  </si>
  <si>
    <t>6.2.24</t>
  </si>
  <si>
    <t>CONDULETE TIPO X PVC CINZA DE ENCAIXE 3/4" C/ TAMPA CEGA</t>
  </si>
  <si>
    <t>6.2.25</t>
  </si>
  <si>
    <t>CURVA 90 GRAUS PARA ELETRODUTO, PVC, ROSCÁVEL, DN 25 MM (3/4"), PARA CIRCUITOS TERMINAIS, INSTALADA EM FORRO - FORNECIMENTO E INSTALAÇÃO. AF_12/2015</t>
  </si>
  <si>
    <t>6.2.26</t>
  </si>
  <si>
    <t>LUVA PARA ELETRODUTO, PVC, ROSCÁVEL, DN 25 MM (3/4"), PARA CIRCUITOS TERMINAIS, INSTALADA EM FORRO - FORNECIMENTO E INSTALAÇÃO. AF_12/2015</t>
  </si>
  <si>
    <t>6.2.27</t>
  </si>
  <si>
    <t>ABRACADEIRA EM ACO PARA AMARRACAO DE ELETRODUTOS, TIPO D, COM 3/4" E CUNHA DE FIXACAO</t>
  </si>
  <si>
    <t>6.2.28</t>
  </si>
  <si>
    <t xml:space="preserve">TOMADA 2P+T SOBREPOR 10A/250V, HEXAGONAL NBR 14136 </t>
  </si>
  <si>
    <t>6.3</t>
  </si>
  <si>
    <t>NOVOS SERVIÇOS - INSTALAÇÕES INTERNAS</t>
  </si>
  <si>
    <t>6.3.1</t>
  </si>
  <si>
    <t>CONDUTORES</t>
  </si>
  <si>
    <t>6.3.1.1</t>
  </si>
  <si>
    <t>6.3.1.2</t>
  </si>
  <si>
    <t>CABO DE COBRE FLEXÍVEL ISOLADO, 2,5 MM², ANTI-CHAMA 450/750 V, PARA CIRCUITOS TERMINAIS - FORNECIMENTO E INSTALAÇÃO. AF_12/2015</t>
  </si>
  <si>
    <t>6.3.1.3</t>
  </si>
  <si>
    <t>CABO DE COBRE FLEXÍVEL ISOLADO, 4 MM², ANTI-CHAMA 450/750 V, PARA CIRCUITOS TERMINAIS - FORNECIMENTO E INSTALAÇÃO. AF_12/2015</t>
  </si>
  <si>
    <t>6.3.1.4</t>
  </si>
  <si>
    <t>CABO DE COBRE FLEXÍVEL ISOLADO, 6 MM², ANTI-CHAMA 450/750 V, PARA CIRCUITOS TERMINAIS - FORNECIMENTO E INSTALAÇÃO. AF_12/2015</t>
  </si>
  <si>
    <t>6.3.1.5</t>
  </si>
  <si>
    <t>CABO DE COBRE FLEXÍVEL ISOLADO, 10 MM², ANTI-CHAMA 450/750 V, PARA CIRCUITOS TERMINAIS - FORNECIMENTO E INSTALAÇÃO. AF_12/2015</t>
  </si>
  <si>
    <t>6.3.1.6</t>
  </si>
  <si>
    <t>CABO DE COBRE FLEXÍVEL ISOLADO, 16 MM², ANTI-CHAMA 0,6/1,0 KV, PARA DISTRIBUIÇÃO - FORNECIMENTO E INSTALAÇÃO. AF_12/2015</t>
  </si>
  <si>
    <t>6.3.1.7</t>
  </si>
  <si>
    <t>CABO DE COBRE FLEXÍVEL ISOLADO, 25 MM², ANTI-CHAMA 0,6/1,0 KV, PARA DISTRIBUIÇÃO - FORNECIMENTO E INSTALAÇÃO. AF_12/2015</t>
  </si>
  <si>
    <t>6.3.1.8</t>
  </si>
  <si>
    <t>CABO DE COBRE FLEXÍVEL ISOLADO, 35 MM², ANTI-CHAMA 0,6/1,0 KV, PARA DISTRIBUIÇÃO - FORNECIMENTO E INSTALAÇÃO. AF_12/2015</t>
  </si>
  <si>
    <t>6.3.1.9</t>
  </si>
  <si>
    <t>CABO DE COBRE FLEXÍVEL ISOLADO, 16 MM², ANTI-CHAMA 0,6/1,0 KV, PARA CIRCUITOS TERMINAIS - FORNECIMENTO E INSTALAÇÃO. AF_12/2015</t>
  </si>
  <si>
    <t>6.3.1.10</t>
  </si>
  <si>
    <t>CABO DE COBRE FLEXÍVEL ISOLADO, 2,5 MM², ANTI-CHAMA 0,6/1,0 KV, PARA CIRCUITOS TERMINAIS - FORNECIMENTO E INSTALAÇÃO. AF_12/2015</t>
  </si>
  <si>
    <t>6.3.1.11</t>
  </si>
  <si>
    <t>CABO DE COBRE PP 3X1,5MM2, 450/750V</t>
  </si>
  <si>
    <t>6.3.2</t>
  </si>
  <si>
    <t>DISPOSITIVOS DE PROTEÇÃO, COMANDO, SINALIZAÇÃO E EQUIPAMENTOS</t>
  </si>
  <si>
    <t>6.3.2.1</t>
  </si>
  <si>
    <t>6.3.2.2</t>
  </si>
  <si>
    <t>DISJUNTOR TERMOMAGNETICO TRIPOLAR EM CAIXA MOLDADA 175 A 225A 240V, FORNECIMENTO E INSTALACAO</t>
  </si>
  <si>
    <t>6.3.2.3</t>
  </si>
  <si>
    <t>DISJUNTOR TRIPOLAR TIPO DIN, CORRENTE NOMINAL DE 25A - FORNECIMENTO E INSTALAÇÃO. AF_04/2016</t>
  </si>
  <si>
    <t>6.3.2.4</t>
  </si>
  <si>
    <t>6.3.2.5</t>
  </si>
  <si>
    <t>6.3.2.6</t>
  </si>
  <si>
    <t>6.3.2.7</t>
  </si>
  <si>
    <t>6.3.2.8</t>
  </si>
  <si>
    <t>DISJUNTOR MONOPOLAR TIPO DIN, CORRENTE NOMINAL DE 16A - FORNECIMENTO E INSTALAÇÃO. AF_04/2016</t>
  </si>
  <si>
    <t>6.3.2.9</t>
  </si>
  <si>
    <t>6.3.2.10</t>
  </si>
  <si>
    <t>DISJUNTOR MONOPOLAR TIPO DIN, CORRENTE NOMINAL DE 20A - FORNECIMENTO E INSTALAÇÃO. AF_04/2016</t>
  </si>
  <si>
    <t>6.3.2.11</t>
  </si>
  <si>
    <t>6.3.2.12</t>
  </si>
  <si>
    <t>DISJUNTOR TERMOMAGNÉTICO TRIPOLAR EM CAIXA MOLDADA 125 A 150A 415V</t>
  </si>
  <si>
    <t>6.3.2.13</t>
  </si>
  <si>
    <t>DISJUNTOR TERMOMAGNÉTICO TRIPOLAR EM CAIXA MOLDADA  90A, 10KA/380V</t>
  </si>
  <si>
    <t>6.3.2.14</t>
  </si>
  <si>
    <t>6.3.2.15</t>
  </si>
  <si>
    <t>RELE FOTOELETRICO P/ COMANDO DE ILUMINACAO EXTERNA 220V/1000W - FORNECIMENTO E INSTALACAO</t>
  </si>
  <si>
    <t>6.3.3</t>
  </si>
  <si>
    <t>ELETROCALHAS, DUTOS, CONEXÕES E ACESSÓRIOS</t>
  </si>
  <si>
    <t>6.3.3.1</t>
  </si>
  <si>
    <t>PERFILADO PERFURADO SIMPLES 38 X 38 MM</t>
  </si>
  <si>
    <t>6.3.3.2</t>
  </si>
  <si>
    <t>SUPORTE 38X90 MM PARA SUSPENSÃO VERTICAL DE PERFILADO METÁLICO 38X38 MM, INCLUINDO CABO DE AÇO Ø 1/8" E CLIPS Ø 1/8"</t>
  </si>
  <si>
    <t>6.3.3.3</t>
  </si>
  <si>
    <t>GANCHO CURTO PARA PERFILADO</t>
  </si>
  <si>
    <t>6.3.3.4</t>
  </si>
  <si>
    <t>JUNÇÃO RETA, PERFILADO 38MM (TALA)</t>
  </si>
  <si>
    <t>6.3.3.5</t>
  </si>
  <si>
    <t>ELETROCALHA PERFURADA DIM. 100 X 50 MM</t>
  </si>
  <si>
    <t>6.3.3.6</t>
  </si>
  <si>
    <t>CURVA HORIZONTAL 90° P/ ELETROCALHA 100 X 50 MM</t>
  </si>
  <si>
    <t>6.3.3.7</t>
  </si>
  <si>
    <t xml:space="preserve">CURVA VERTICAL 90° P/ ELETROCALHA 100 X 50 MM </t>
  </si>
  <si>
    <t>6.3.3.8</t>
  </si>
  <si>
    <t xml:space="preserve">EMENDA INTERNA PARA ELETROCALHA 100 X 50 MM </t>
  </si>
  <si>
    <t>6.3.3.9</t>
  </si>
  <si>
    <t>FLANGE 150X50MM PARA ELETROCALHA METÁLICA</t>
  </si>
  <si>
    <t>6.3.3.10</t>
  </si>
  <si>
    <t>TÊ PARA ELETROCALHA, DIMENSÃO: 100X50MM</t>
  </si>
  <si>
    <t>6.3.3.11</t>
  </si>
  <si>
    <t>REDUÇÃO CONCÊNTRICA PARA ELETROCALHA, DIMENSÕES DE 200X50MM PARA 100X50MM</t>
  </si>
  <si>
    <t>6.3.3.12</t>
  </si>
  <si>
    <t xml:space="preserve">REDUÇÃO CONCÊNTRICA PARA ELETROCALHA DE 300X50 MM PARA 100X50 MM </t>
  </si>
  <si>
    <t>6.3.3.13</t>
  </si>
  <si>
    <t>REDUÇÃO CONCÊNTRICA PARA ELETROCALHA DE 300MM PARA 200X50MM</t>
  </si>
  <si>
    <t>6.3.3.14</t>
  </si>
  <si>
    <t>SUPORTE PARA SUSPENSÃO VERTICAL ELETROCALHA 100X50 MM</t>
  </si>
  <si>
    <t>6.3.3.15</t>
  </si>
  <si>
    <t>TAMPA P/ ELETROCALHA 100 X 50 MM</t>
  </si>
  <si>
    <t>6.3.3.16</t>
  </si>
  <si>
    <t>ELETROCALHA PERFURADA DIM. 200 X 50 MM</t>
  </si>
  <si>
    <t>6.3.3.17</t>
  </si>
  <si>
    <t>FLANGE DE FIXAÇÃO DE ELETROCALHA EM QUADRO METÁLICO, DIMENSÃO 200X50MM</t>
  </si>
  <si>
    <t>6.3.3.18</t>
  </si>
  <si>
    <t>CURVA HORIZONTAL 90GRAUS P/ELETROCALHA 200X50MM</t>
  </si>
  <si>
    <t>6.3.3.19</t>
  </si>
  <si>
    <t>CURVA DE INVERSÃO 90º DIMENSÃO 200X50MM</t>
  </si>
  <si>
    <t>6.3.3.20</t>
  </si>
  <si>
    <t xml:space="preserve">EMENDA INTERNA PARA ELETROCALHA 200 X 50 MM </t>
  </si>
  <si>
    <t>6.3.3.21</t>
  </si>
  <si>
    <t xml:space="preserve">TE PARA ELETROCALHA, DIMENSÃO 200X50MM </t>
  </si>
  <si>
    <t>6.3.3.22</t>
  </si>
  <si>
    <t>SUPORTE PARA SUSPENSÃO VERTICAL ELETROCALHA 200X50 MM</t>
  </si>
  <si>
    <t>6.3.3.23</t>
  </si>
  <si>
    <t xml:space="preserve">TAMPA P/ ELETROCALHA TIPO U 200 X 50 X3000 MM </t>
  </si>
  <si>
    <t>6.3.3.24</t>
  </si>
  <si>
    <t>ELETROCALHA GALVANIZADA A FOGO PERFURADA SEM TAMPA, DIMENSÃO 300X50MM</t>
  </si>
  <si>
    <t>6.3.3.25</t>
  </si>
  <si>
    <t>TAMPA P/ ELETROCALHA TIPO U 300 X 50 X 3000MM</t>
  </si>
  <si>
    <t>6.3.3.26</t>
  </si>
  <si>
    <t xml:space="preserve">EMENDA INTERNA PARA ELETROCALHA PERFURADA 300X50 MM </t>
  </si>
  <si>
    <t>6.3.3.27</t>
  </si>
  <si>
    <t>CURVA DE INVERSÃO 90º DIMENSÃO 300X50MM</t>
  </si>
  <si>
    <t>6.3.3.28</t>
  </si>
  <si>
    <t>FLANGE DE FIXAÇÃO DE ELETROCALHA 300 X 50MM</t>
  </si>
  <si>
    <t>6.3.3.29</t>
  </si>
  <si>
    <t>SUPORTE PARA SUSPENSÃO VERTICAL ELETROCALHA 300X50 MM</t>
  </si>
  <si>
    <t>6.3.3.30</t>
  </si>
  <si>
    <t>TE PARA ELETROCALHA, DIMENSÃO 300X50MM</t>
  </si>
  <si>
    <t>6.3.3.31</t>
  </si>
  <si>
    <t>CRUZETA X PARA ELETROCALHA DIMENSAO 300X500MM</t>
  </si>
  <si>
    <t>6.3.3.32</t>
  </si>
  <si>
    <t xml:space="preserve">SAIDA HORIZONTAL DE ELETROCALHA PARA ELETRODUTO 3/4" </t>
  </si>
  <si>
    <t>6.3.3.33</t>
  </si>
  <si>
    <t>SAÍDA HORIZONTAL PARA ELETRODUTO 1 1/4"</t>
  </si>
  <si>
    <t>6.3.3.34</t>
  </si>
  <si>
    <t>CANTONEIRA ZZ EM AÇO GALVANIZADO</t>
  </si>
  <si>
    <t>6.3.3.35</t>
  </si>
  <si>
    <t>VERGALHÃO (TIRANTE) COM ROSCA TOTAL E 1/4"X1000MM</t>
  </si>
  <si>
    <t>6.3.3.36</t>
  </si>
  <si>
    <t>ELETRODUTO FLEXÍVEL CORRUGADO, PVC, DN 20 MM (1/2"), PARA CIRCUITOS TERMINAIS, INSTALADO EM FORRO - FORNECIMENTO E INSTALAÇÃO. AF_12/2015</t>
  </si>
  <si>
    <t>6.3.3.37</t>
  </si>
  <si>
    <t>ELETRODUTO CORRUGADO PEAD 1 1/4" INCLUSIVE ESCAVAÇÃO</t>
  </si>
  <si>
    <t>6.3.3.38</t>
  </si>
  <si>
    <t>DUTO ESPIRAL FLEXIVEL SINGELO PEAD D=75MM(3") REVESTIDO COM PVC COM FIO GUIA DE ACO GALVANIZADO, LANCADO DIRETO NO SOLO, INCL CONEXOES</t>
  </si>
  <si>
    <t>6.3.3.39</t>
  </si>
  <si>
    <t>ELETRODUTO RÍGIDO ROSCÁVEL, PVC, DN 85 MM (3") - FORNECIMENTO E INSTALAÇÃO. AF_12/2015</t>
  </si>
  <si>
    <t>6.3.3.40</t>
  </si>
  <si>
    <t>CURVA 90 GRAUS PARA ELETRODUTO, PVC, ROSCÁVEL, DN 85 MM (3") - FORNECIMENTO E INSTALAÇÃO. AF_12/2015</t>
  </si>
  <si>
    <t>6.3.3.41</t>
  </si>
  <si>
    <t>LUVA PARA ELETRODUTO, PVC, ROSCÁVEL, DN 85 MM (3") - FORNECIMENTO E INSTALAÇÃO. AF_12/2015</t>
  </si>
  <si>
    <t>6.3.3.42</t>
  </si>
  <si>
    <t xml:space="preserve">ABRAÇADEIRA FERRO GALV MODULAR E = 1/2" D = 3" </t>
  </si>
  <si>
    <t>6.3.3.43</t>
  </si>
  <si>
    <t>FIO DE COBRE, SOLIDO, CLASSE 1, ISOLACAO EM PVC/A, ANTICHAMA BWF-B, 450/750V, SECAO NOMINAL 1,5 MM2</t>
  </si>
  <si>
    <t>6.3.3.44</t>
  </si>
  <si>
    <t>LUVA PARA ELETRODUTO, PVC, ROSCÁVEL, DN 50 MM (1 1/2") - FORNECIMENTO E INSTALAÇÃO. AF_12/2015</t>
  </si>
  <si>
    <t>6.3.3.45</t>
  </si>
  <si>
    <t>CURVA 90 GRAUS PARA ELETRODUTO, PVC, ROSCÁVEL, DN 50 MM (1 1/2") - FORNECIMENTO E INSTALAÇÃO. AF_12/2015</t>
  </si>
  <si>
    <t>6.3.3.46</t>
  </si>
  <si>
    <t>ABRAÇADEIRA GALV SOBENIAL 1 1/2"</t>
  </si>
  <si>
    <t>6.3.3.47</t>
  </si>
  <si>
    <t>ELETRODUTO RÍGIDO ROSCÁVEL, PVC, DN 40 MM (1 1/4"), PARA CIRCUITOS TERMINAIS, INSTALADO EM PAREDE - FORNECIMENTO E INSTALAÇÃO. AF_12/2015</t>
  </si>
  <si>
    <t>6.3.3.48</t>
  </si>
  <si>
    <t>CURVA 90 GRAUS PARA ELETRODUTO, PVC, ROSCÁVEL, DN 40 MM (1 1/4"), PARA CIRCUITOS TERMINAIS, INSTALADA EM FORRO - FORNECIMENTO E INSTALAÇÃO. AF_12/2015</t>
  </si>
  <si>
    <t>6.3.3.49</t>
  </si>
  <si>
    <t>LUVA PARA ELETRODUTO, PVC, ROSCÁVEL, DN 40 MM (1 1/4"), PARA CIRCUITOS TERMINAIS, INSTALADA EM PAREDE - FORNECIMENTO E INSTALAÇÃO. AF_12/2015</t>
  </si>
  <si>
    <t>6.3.3.50</t>
  </si>
  <si>
    <t>ABRAÇADEIRA METÁLICA TIPO "D" DE 1.1/4" COM PARAFUSO</t>
  </si>
  <si>
    <t>6.3.3.51</t>
  </si>
  <si>
    <t>CONDULETE TIPO E EM LIGA ALUMÍNIO P/ ELETRODUTO ROSCADO 1 1/4"</t>
  </si>
  <si>
    <t>6.3.3.52</t>
  </si>
  <si>
    <t>ELETRODUTO RÍGIDO ROSCÁVEL, PVC, DN 32 MM (1"), PARA CIRCUITOS TERMINAIS, INSTALADO EM FORRO - FORNECIMENTO E INSTALAÇÃO. AF_12/2015</t>
  </si>
  <si>
    <t>6.3.3.53</t>
  </si>
  <si>
    <t>ABRACADEIRA EM ACO PARA AMARRACAO DE ELETRODUTOS, TIPO D, COM 1" E CUNHA DE FIXACAO</t>
  </si>
  <si>
    <t>6.3.3.54</t>
  </si>
  <si>
    <t>LUVA PARA ELETRODUTO, PVC, ROSCÁVEL, DN 32 MM (1"), PARA CIRCUITOS TERMINAIS, INSTALADA EM FORRO - FORNECIMENTO E INSTALAÇÃO. AF_12/2015</t>
  </si>
  <si>
    <t>6.3.3.55</t>
  </si>
  <si>
    <t>CURVA 90 GRAUS PARA ELETRODUTO, PVC, ROSCÁVEL, DN 32 MM (1"), PARA CIRCUITOS TERMINAIS, INSTALADA EM LAJE - FORNECIMENTO E INSTALAÇÃO. AF_12/2015</t>
  </si>
  <si>
    <t>6.3.3.56</t>
  </si>
  <si>
    <t>CONDULETE TIPO X PVC CINZA DE ENCAIXE 1" C/ TAMPA CEGA</t>
  </si>
  <si>
    <t>6.3.3.57</t>
  </si>
  <si>
    <t>ELETRODUTO RÍGIDO ROSCÁVEL, PVC, DN 25 MM (3/4"), PARA CIRCUITOS TERMINAIS, INSTALADO EM FORRO - FORNECIMENTO E INSTALAÇÃO. AF_12/2015</t>
  </si>
  <si>
    <t>6.3.3.58</t>
  </si>
  <si>
    <t>6.3.3.59</t>
  </si>
  <si>
    <t>6.3.3.60</t>
  </si>
  <si>
    <t>LUVA PARA ELETRODUTO, PVC, ROSCÁVEL, DN 25 MM (3/4"), PARA CIRCUITOS TERMINAIS, INSTALADA EM PAREDE - FORNECIMENTO E INSTALAÇÃO. AF_12/2015</t>
  </si>
  <si>
    <t>6.3.3.61</t>
  </si>
  <si>
    <t>6.3.3.62</t>
  </si>
  <si>
    <t>CAIXA RETANGULAR 4" X 2" ALTA (2,00 M DO PISO), PVC, INSTALADA EM PAREDE - FORNECIMENTO E INSTALAÇÃO. AF_12/2015</t>
  </si>
  <si>
    <t>6.3.3.63</t>
  </si>
  <si>
    <t>TERMINAL OU CONECTOR DE PRESSAO - PARA CABO 16MM2 - FORNECIMENTO E INSTALACAO</t>
  </si>
  <si>
    <t>6.3.4</t>
  </si>
  <si>
    <t>CAIXAS E QUADROS</t>
  </si>
  <si>
    <t>6.3.4.1</t>
  </si>
  <si>
    <t>CAIXA DE PASSAGEM ARO PADRÃO CELESC 700X460MM PARA CARGA 12,5 T COM DIMENSÕES INTERNAS DE 650X410X700MM</t>
  </si>
  <si>
    <t>6.3.4.2</t>
  </si>
  <si>
    <t>CAIXA DE PASSAGEM 30X30X40 COM TAMPA E DRENO BRITA</t>
  </si>
  <si>
    <t>6.3.4.3</t>
  </si>
  <si>
    <t>QUADRO DE DISTRIBUICAO DE ENERGIA DE EMBUTIR, EM CHAPA METALICA, PARA 40 DISJUNTORES TERMOMAGNETICOS MONOPOLARES, COM BARRAMENTO TRIFASICO E NEUTRO, FORNECIMENTO E INSTALACAO</t>
  </si>
  <si>
    <t>6.3.4.4</t>
  </si>
  <si>
    <t>QUADRO DE DISTRIBUICAO DE ENERGIA DE EMBUTIR, EM CHAPA METALICA, PARA 50 DISJUNTORES TERMOMAGNETICOS MONOPOLARES, COM BARRAMENTO TRIFASICO E NEUTRO, FORNECIMENTO E INSTALACAO</t>
  </si>
  <si>
    <t>6.3.4.5</t>
  </si>
  <si>
    <t>QUADRO DE DISTRIBUIÇÃO DE SOBREPOR C/BARRAMENTO TRIFÁSICO P/70 DISJUNTORES MONOPOLARES, MAIS DISJUNTOR GERAL, EM CHAPA DE AÇO GALVANIZADA</t>
  </si>
  <si>
    <t>6.3.4.6</t>
  </si>
  <si>
    <t xml:space="preserve">QUADRO DE COMANDO PARA 2 BOMBAS DE INCÊNDIO (PRINCIPAL E RESERVA) DE 1/3 A 2 CV, TRIFÁSICA, COM CHAVE COMUTADORA, CONTATOR TRIPOLAR E RELE TERMICO. INCLUSO ACESSÓRIOS. </t>
  </si>
  <si>
    <t>6.3.4.7</t>
  </si>
  <si>
    <t>QUADRO DE DISTRIBUIÇÃO GERAL (QGBT) DE SOBREPOR C/BARRAMENTO TRIFÁSICO P/90 DISJUNTORES MONOPOLARES MAIS DISJUNTOR GERAL, EM CHAPA DE AÇO GALVANIZADA. DIMENSOES 120X80X35CM</t>
  </si>
  <si>
    <t>6.3.5</t>
  </si>
  <si>
    <t>INTERRUPTORES, TOMADAS E ACESSÓRIOS</t>
  </si>
  <si>
    <t>6.3.5.1</t>
  </si>
  <si>
    <t>INTERRUPTOR SIMPLES (1 MÓDULO) COM 1 TOMADA DE EMBUTIR 2P+T 10 A,  INCLUINDO SUPORTE E PLACA - FORNECIMENTO E INSTALAÇÃO. AF_12/2015</t>
  </si>
  <si>
    <t>6.3.5.2</t>
  </si>
  <si>
    <t>LIGAÇÃO MONOFÁSICA (F+N+T) DIRETAMENTE EM CAIXA DE LIGAÇÃO DE EQUIPAMENTOS</t>
  </si>
  <si>
    <t>6.3.5.3</t>
  </si>
  <si>
    <t>6.3.5.4</t>
  </si>
  <si>
    <t>INTERRUPTOR SIMPLES (1 MÓDULO), 10A/250V, INCLUINDO SUPORTE E PLACA - FORNECIMENTO E INSTALAÇÃO. AF_12/2015</t>
  </si>
  <si>
    <t>6.3.5.5</t>
  </si>
  <si>
    <t>6.3.5.6</t>
  </si>
  <si>
    <t>QUADRO EM CHAPA DE AÇO GALVANIZADA 18 USG, 40X60CM P/ INSTALAÇÃO DE PONTO DE FORÇA PARA ELEVADOR</t>
  </si>
  <si>
    <t>6.3.6</t>
  </si>
  <si>
    <t>ATERRAMENTO</t>
  </si>
  <si>
    <t>6.3.6.1</t>
  </si>
  <si>
    <t>6.3.6.2</t>
  </si>
  <si>
    <t>LUVA PARA ELETRODUTO, PVC, ROSCÁVEL, DN 40 MM (1 1/4"), PARA CIRCUITOS TERMINAIS, INSTALADA EM FORRO - FORNECIMENTO E INSTALAÇÃO. AF_12/2015</t>
  </si>
  <si>
    <t>6.3.6.3</t>
  </si>
  <si>
    <t>HASTE DE ATERRAMENTO EM AÇO COM 2,40 M DE COMPRIMENTO E DN = 5/8" REVESTIDA COM ALTA CAMADA DE COBRE, COM CONECTOR E SOLDA EXOTÉRMICA</t>
  </si>
  <si>
    <t>6.3.6.4</t>
  </si>
  <si>
    <t>CABO DE COBRE NU 70MM2 - FORNECIMENTO E INSTALACAO</t>
  </si>
  <si>
    <t>6.3.6.5</t>
  </si>
  <si>
    <t>CABO DE COBRE FLEXÍVEL ISOLADO, 10 MM², ANTI-CHAMA 0,6/1,0 KV, PARA CIRCUITOS TERMINAIS - FORNECIMENTO E INSTALAÇÃO. AF_12/2015</t>
  </si>
  <si>
    <t>6.3.6.6</t>
  </si>
  <si>
    <t>6.3.6.7</t>
  </si>
  <si>
    <t>6.3.6.8</t>
  </si>
  <si>
    <t>TERMINAL METALICO A PRESSAO PARA 1 CABO DE 50 MM2 - FORNECIMENTO E INSTALACAO</t>
  </si>
  <si>
    <t>6.3.6.9</t>
  </si>
  <si>
    <t>TERMINAL OU CONECTOR DE PRESSAO - PARA CABO 70MM2 - FORNECIMENTO E INSTALACAO</t>
  </si>
  <si>
    <t>6.3.7</t>
  </si>
  <si>
    <t>ILUMINAÇÃO E ACESSÓRIOS</t>
  </si>
  <si>
    <t>6.3.7.1</t>
  </si>
  <si>
    <t>LUMINÁRIA TIPO CALHA, DE SOBREPOR, COM 1 LÂMPADA TUBULAR DE 18 W - FORNECIMENTO E INSTALAÇÃO. AF_11/2017</t>
  </si>
  <si>
    <t>6.3.7.2</t>
  </si>
  <si>
    <t>LUMINÁRIA ARANDELA TIPO MEIA-LUA, PARA 1 LÂMPADA LED - FORNECIMENTO E INSTALAÇÃO. AF_11/2017</t>
  </si>
  <si>
    <t>6.3.7.3</t>
  </si>
  <si>
    <t>LUMINÁRIA TIPO POSTE BALIZADOR PARA ÁREAS EXTERNAS, EM ALUMÍNIO PINTURA A ELEROSTÁTICA BRANCA ALTURA DE 50CM, COM ACESSÓRIOS DE FIXAÇÃO.</t>
  </si>
  <si>
    <t>6.3.7.4</t>
  </si>
  <si>
    <t>POSTE CÔNICO CONTÍNUO GALVANIZADO A FOGO ENGASTADO (ALTURA: 7,00M), COM LUMINÁRIA DECORATIVA, LÂMPADA VAPOR METÁLICO 150W</t>
  </si>
  <si>
    <t>6.3.7.5</t>
  </si>
  <si>
    <t>7</t>
  </si>
  <si>
    <t>INSTALAÇÕES DE CLIMATIZAÇÃO</t>
  </si>
  <si>
    <t>7.1</t>
  </si>
  <si>
    <t>INSTALAÇÃO ELÉTRICA</t>
  </si>
  <si>
    <t>7.1.1</t>
  </si>
  <si>
    <t>7.1.2</t>
  </si>
  <si>
    <t>7.1.3</t>
  </si>
  <si>
    <t>FITA ALUMÍNIO PARA PROTEÇÃO DO CONDUTOR</t>
  </si>
  <si>
    <t>7.1.4</t>
  </si>
  <si>
    <t>ELETROCALHA PERFURADA DIM. 100 X 100 MM</t>
  </si>
  <si>
    <t>7.1.5</t>
  </si>
  <si>
    <t>ELETROCALHA PERFURADA DIM. 200 X 100 MM</t>
  </si>
  <si>
    <t>7.1.6</t>
  </si>
  <si>
    <t xml:space="preserve">ELETROCALHA PERFURADA DIM. 150 X 100 MM </t>
  </si>
  <si>
    <t>8</t>
  </si>
  <si>
    <t>PREVENTIVO CONTRA INCÊNDIO</t>
  </si>
  <si>
    <t>8.1</t>
  </si>
  <si>
    <t>PROTEÇÃO CONTRA DESCARGAS ATMOSFÉRICAS</t>
  </si>
  <si>
    <t>8.1.1</t>
  </si>
  <si>
    <t>TERMINAL AEREO EM ACO GALVANIZADO COM BASE DE FIXACAO H = 30CM</t>
  </si>
  <si>
    <t>8.1.2</t>
  </si>
  <si>
    <t>PORCA AÇO INOX, SEXTAVADA, DIAMETRO 1/4"</t>
  </si>
  <si>
    <t>8.1.3</t>
  </si>
  <si>
    <t>PARAFUSO AÇO INOX 1/4" X 5/8"</t>
  </si>
  <si>
    <t>8.1.4</t>
  </si>
  <si>
    <t>PARAFUSO DE AÇO INOX 4,2 X 32MM</t>
  </si>
  <si>
    <t>8.1.5</t>
  </si>
  <si>
    <t>VEDAÇÃO DA CONEXÃO COM AS TELHAS</t>
  </si>
  <si>
    <t>8.1.6</t>
  </si>
  <si>
    <t>BARRA CHATA DE ALUMÍNIO 7/8" X 1/8"</t>
  </si>
  <si>
    <t>8.1.7</t>
  </si>
  <si>
    <t>8.1.8</t>
  </si>
  <si>
    <t>ELETRODUTO RÍGIDO ROSCÁVEL, PVC, DN 32 MM (1"), PARA CIRCUITOS TERMINAIS, INSTALADO EM PAREDE - FORNECIMENTO E INSTALAÇÃO. AF_12/2015</t>
  </si>
  <si>
    <t>8.1.9</t>
  </si>
  <si>
    <t>8.1.10</t>
  </si>
  <si>
    <t>8.1.11</t>
  </si>
  <si>
    <t>8.1.12</t>
  </si>
  <si>
    <t>CABO DE COBRE NU 50MM2 - FORNECIMENTO E INSTALACAO</t>
  </si>
  <si>
    <t>8.1.13</t>
  </si>
  <si>
    <t>CABO DE COBRE NU 35MM2 - FORNECIMENTO E INSTALACAO</t>
  </si>
  <si>
    <t>8.1.14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</si>
  <si>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LOCAISCOM BAIXO NÍVEL DE INTERFERÊNCIA. AF_01/2015</t>
  </si>
  <si>
    <t>8.1.15</t>
  </si>
  <si>
    <t>REATERRO MECANIZADO DE VALA COM RETROESCAVADEIRA (CAPACIDADE DA CAÇAMBA DA RETRO: 0,26 M³ / POTÊNCIA: 88 HP), LARGURA DE 0,8 A 1,5 M, PROFUNDIDADE ATÉ 1,5 M, COM SOLO (SEM SUBSTITUIÇÃO) DE 1ª CATEGORIA EM LOCAIS COM BAIXO NÍVEL DE INTERFERÊNCIA. AF_04/2016</t>
  </si>
  <si>
    <t>8.1.16</t>
  </si>
  <si>
    <t>REMOÇÃO E RECOLOCAÇÃO DA PAVIMENTAÇÃO EXISTENTE  - PAVER (COM REAPROVEITAMENTO DE MATERIAL)</t>
  </si>
  <si>
    <t>8.1.17</t>
  </si>
  <si>
    <t>DEMOLIÇÃO E RECOMPOSIÇÃO DA PAVIMENTAÇÃO EXISTENTE  - PISO CIMENTADO COM MARTELETE (SEM REAPROVEITAMENTO DE MATERIAL)</t>
  </si>
  <si>
    <t>8.1.18</t>
  </si>
  <si>
    <t>REMOÇÃO E RECOLOCAÇÃO  DE GRAMA EM PLACAS (COM REAPROVEITAMENTO DE MATERIAL)</t>
  </si>
  <si>
    <t>8.1.19</t>
  </si>
  <si>
    <t>DEMOLIÇÃO E RECOMPOSIÇÃO DE REVESTIMENTO CERÂMICO, DE FORMA MECANIZADA COM MARTELETE, SEM REAPROVEITAMENTO</t>
  </si>
  <si>
    <t>8.1.20</t>
  </si>
  <si>
    <t>EMBASAMENTO DE MATERIAL GRANULAR - PO DE PEDRA</t>
  </si>
  <si>
    <t>9</t>
  </si>
  <si>
    <t>ESQUADRIAS</t>
  </si>
  <si>
    <t>9.1</t>
  </si>
  <si>
    <t>PORTÕES METÁLICOS</t>
  </si>
  <si>
    <t>9.1.1</t>
  </si>
  <si>
    <t>PORTÃO DE CORRER EM CHAPAS DE AÇO CANELADO NA VERTICAL</t>
  </si>
  <si>
    <t>10</t>
  </si>
  <si>
    <t>PINTURAS</t>
  </si>
  <si>
    <t>10.1</t>
  </si>
  <si>
    <t>EXTERNAS</t>
  </si>
  <si>
    <t>10.1.1</t>
  </si>
  <si>
    <t>LIMPEZA/PREPARO SUPERFICIE CONCRETO P/PINTURA</t>
  </si>
  <si>
    <t>10.1.2</t>
  </si>
  <si>
    <t>APLICAÇÃO MANUAL DE PINTURA COM TINTA LÁTEX ACRÍLICA EM PAREDES, DUAS DEMÃOS. AF_06/2014</t>
  </si>
  <si>
    <t>10.1.3</t>
  </si>
  <si>
    <t>APLICAÇÃO MANUAL DE FUNDO SELADOR ACRÍLICO EM PAREDES EXTERNAS DE CASAS. AF_06/2014</t>
  </si>
  <si>
    <t>10.1.4</t>
  </si>
  <si>
    <t>PINTURA ACRILICA EM PISO CIMENTADO DUAS DEMAOS</t>
  </si>
  <si>
    <t>10.1.5</t>
  </si>
  <si>
    <t>PINTURA COM TINTA A BASE DE BORRACHA CLORADA , DE FAIXAS DE DEMARCACAO, EM QUADRA POLIESPORTIVA, 5 CM DE LARGURA.</t>
  </si>
  <si>
    <t>ML</t>
  </si>
  <si>
    <t>10.2</t>
  </si>
  <si>
    <t>INTERNAS/TETOS</t>
  </si>
  <si>
    <t>10.2.1</t>
  </si>
  <si>
    <t>10.2.2</t>
  </si>
  <si>
    <t>10.2.3</t>
  </si>
  <si>
    <t>APLICAÇÃO DE FUNDO SELADOR ACRÍLICO EM PAREDES, UMA DEMÃO. AF_06/2014</t>
  </si>
  <si>
    <t>10.2.4</t>
  </si>
  <si>
    <t>10.3</t>
  </si>
  <si>
    <t>PINTURAS EM ESQUADRIAS</t>
  </si>
  <si>
    <t>10.3.1</t>
  </si>
  <si>
    <t>LIXAMENTO E CORREÇÃO DE IMPERFEIÇÕES - PREPARO DE MADEIRA - RESTAURO</t>
  </si>
  <si>
    <t>10.3.2</t>
  </si>
  <si>
    <t>PINTURA ESMALTE ACETINADO PARA MADEIRA, DUAS DEMAOS, SOBRE FUNDO NIVELADOR BRANCO</t>
  </si>
  <si>
    <t>10.3.3</t>
  </si>
  <si>
    <t>FUNDO SINTETICO NIVELADOR BRANCO</t>
  </si>
  <si>
    <t>10.3.4</t>
  </si>
  <si>
    <t>JATEAMENTO COM AREIA EM ESTRUTURA METALICA</t>
  </si>
  <si>
    <t>10.3.5</t>
  </si>
  <si>
    <t>PINTURA ELETROSTÁTICA</t>
  </si>
  <si>
    <t>10.3.6</t>
  </si>
  <si>
    <t>PINTURA ESMALTE FOSCO, DUAS DEMAOS, SOBRE SUPERFICIE METALICA, INCLUSO UMA DEMAO DE FUNDO ANTICORROSIVO. UTILIZACAO DE REVOLVER ( AR-COMPRIMIDO).</t>
  </si>
  <si>
    <t>11</t>
  </si>
  <si>
    <t>SERVIÇOS COMPLEMENTARES</t>
  </si>
  <si>
    <t>11.1</t>
  </si>
  <si>
    <t>ITENS ESPORTIVOS</t>
  </si>
  <si>
    <t>11.1.1</t>
  </si>
  <si>
    <t>REMOÇÃO DE EQUIPAMENTOS ESPORTIVOS DIVERSOS</t>
  </si>
  <si>
    <t>11.1.2</t>
  </si>
  <si>
    <t>11.1.3</t>
  </si>
  <si>
    <t>ESTRUTURA P/ BASQUETE OFICIAL C/ TABELA E ARO</t>
  </si>
  <si>
    <t>11.1.4</t>
  </si>
  <si>
    <t>TRAVE P/ FUTEBOL DE SALÃO</t>
  </si>
  <si>
    <t>11.1.5</t>
  </si>
  <si>
    <t>CONJUNTO OFICIAL PARA QUADRA DE VOLEI</t>
  </si>
  <si>
    <t>11.2</t>
  </si>
  <si>
    <t>FECHAMENTO PERIMETRAL - QUADRA COBERTA</t>
  </si>
  <si>
    <t>11.2.1</t>
  </si>
  <si>
    <t>GRADE DE FERRO EM BARRA CHATA 3/16"</t>
  </si>
  <si>
    <t>11.2.2</t>
  </si>
  <si>
    <t>ALAMBRADO PARA QUADRA POLIESPORTIVA, ESTRUTURADO POR TUBOS DE ACO GALVANIZADO, COM COSTURA, DIN 2440, DIAMETRO 2", COM TELA DE ARAME GALVANIZADO, FIO 14 BWG E MALHA QUADRADA 5X5CM</t>
  </si>
  <si>
    <t>11.3</t>
  </si>
  <si>
    <t xml:space="preserve">LIMPEZA FINAL DE ENTREGA DE OBRA </t>
  </si>
  <si>
    <t>11.3.1</t>
  </si>
  <si>
    <t>LIMPEZA FINAL DA OBRA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</si>
</sst>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0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4" fillId="37" borderId="24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70"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331"/>
  <sheetViews>
    <sheetView tabSelected="1" zoomScaleSheetLayoutView="100" zoomScalePageLayoutView="0" workbookViewId="0" topLeftCell="A280">
      <selection activeCell="C26" sqref="C26"/>
    </sheetView>
  </sheetViews>
  <sheetFormatPr defaultColWidth="9.140625" defaultRowHeight="12.75"/>
  <cols>
    <col min="1" max="1" width="2.421875" style="1" customWidth="1"/>
    <col min="2" max="2" width="18.421875" style="1" customWidth="1"/>
    <col min="3" max="3" width="53.85156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1.421875" style="3" customWidth="1"/>
    <col min="14" max="14" width="32.8515625" style="3" hidden="1" customWidth="1"/>
    <col min="15" max="16384" width="9.140625" style="3" customWidth="1"/>
  </cols>
  <sheetData>
    <row r="1" spans="2:11" ht="15.7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42</v>
      </c>
      <c r="C3" s="42">
        <v>1452018</v>
      </c>
      <c r="K3" s="9"/>
    </row>
    <row r="4" spans="2:11" ht="15.75">
      <c r="B4" s="8" t="s">
        <v>39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69" t="s">
        <v>6</v>
      </c>
      <c r="C10" s="69"/>
      <c r="D10" s="69"/>
      <c r="E10" s="69"/>
      <c r="F10" s="69"/>
      <c r="G10" s="69"/>
      <c r="H10" s="69"/>
      <c r="I10" s="69"/>
      <c r="J10" s="69"/>
      <c r="K10" s="69"/>
    </row>
    <row r="12" spans="2:11" ht="15">
      <c r="B12" s="64" t="s">
        <v>7</v>
      </c>
      <c r="C12" s="64"/>
      <c r="D12" s="62" t="s">
        <v>8</v>
      </c>
      <c r="E12" s="62"/>
      <c r="F12" s="62"/>
      <c r="G12" s="62"/>
      <c r="H12" s="62"/>
      <c r="I12" s="72" t="s">
        <v>9</v>
      </c>
      <c r="J12" s="72"/>
      <c r="K12" s="72"/>
    </row>
    <row r="13" spans="2:11" ht="38.25" customHeight="1">
      <c r="B13" s="73" t="s">
        <v>49</v>
      </c>
      <c r="C13" s="73"/>
      <c r="D13" s="74">
        <f>K300</f>
        <v>0</v>
      </c>
      <c r="E13" s="74"/>
      <c r="F13" s="74"/>
      <c r="G13" s="74"/>
      <c r="H13" s="74"/>
      <c r="I13" s="75" t="str">
        <f>_xlfn.IFERROR(IF(D13=0,"(INFORMAR AQUI O VALOR POR EXTENSO)",CONVERTERPARAEXTENSO(D13)),"(INFORMAR AQUI O VALOR POR EXTENSO)")</f>
        <v>(INFORMAR AQUI O VALOR POR EXTENSO)</v>
      </c>
      <c r="J13" s="75"/>
      <c r="K13" s="75"/>
    </row>
    <row r="15" spans="2:11" ht="15">
      <c r="B15" s="70" t="s">
        <v>10</v>
      </c>
      <c r="C15" s="70"/>
      <c r="D15" s="41"/>
      <c r="E15" s="76" t="str">
        <f>_xlfn.IFERROR(IF(D15="","(INFORMAR AQUI O PRAZO POR EXTENSO) dias","("&amp;EXTENSO(ROUND(D15,0))&amp;")"&amp;" dias"),"(INFORMAR AQUI O PRAZO POR EXTENSO) dias")</f>
        <v>(INFORMAR AQUI O PRAZO POR EXTENSO) dias</v>
      </c>
      <c r="F15" s="76"/>
      <c r="G15" s="76"/>
      <c r="H15" s="76"/>
      <c r="I15" s="76"/>
      <c r="J15" s="76"/>
      <c r="K15" s="76"/>
    </row>
    <row r="17" spans="2:11" ht="15">
      <c r="B17" s="60" t="s">
        <v>11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2:11" ht="33.75" customHeight="1">
      <c r="B18" s="61" t="s">
        <v>12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4" ht="15">
      <c r="A19" s="3"/>
      <c r="B19" s="56"/>
      <c r="C19" s="56"/>
      <c r="D19" s="56"/>
      <c r="E19" s="56"/>
      <c r="F19" s="57"/>
      <c r="G19" s="57"/>
      <c r="H19" s="58"/>
      <c r="I19" s="56"/>
      <c r="J19" s="59"/>
      <c r="K19" s="59"/>
      <c r="L19" s="3"/>
      <c r="N19" s="55"/>
    </row>
    <row r="20" spans="2:14" ht="15">
      <c r="B20" s="62" t="s">
        <v>13</v>
      </c>
      <c r="C20" s="62" t="s">
        <v>14</v>
      </c>
      <c r="D20" s="62" t="s">
        <v>15</v>
      </c>
      <c r="E20" s="65" t="s">
        <v>16</v>
      </c>
      <c r="F20" s="68" t="s">
        <v>17</v>
      </c>
      <c r="G20" s="68"/>
      <c r="H20" s="68"/>
      <c r="I20" s="63" t="s">
        <v>18</v>
      </c>
      <c r="J20" s="64" t="s">
        <v>19</v>
      </c>
      <c r="K20" s="64" t="s">
        <v>20</v>
      </c>
      <c r="N20" s="67" t="s">
        <v>21</v>
      </c>
    </row>
    <row r="21" spans="2:14" ht="15.75" customHeight="1">
      <c r="B21" s="62"/>
      <c r="C21" s="62"/>
      <c r="D21" s="62"/>
      <c r="E21" s="65"/>
      <c r="F21" s="43" t="s">
        <v>30</v>
      </c>
      <c r="G21" s="43" t="s">
        <v>31</v>
      </c>
      <c r="H21" s="44" t="s">
        <v>32</v>
      </c>
      <c r="I21" s="63"/>
      <c r="J21" s="64"/>
      <c r="K21" s="64"/>
      <c r="N21" s="67"/>
    </row>
    <row r="22" spans="2:14" ht="15">
      <c r="B22" s="45" t="s">
        <v>33</v>
      </c>
      <c r="C22" s="77" t="s">
        <v>50</v>
      </c>
      <c r="D22" s="46"/>
      <c r="E22" s="47"/>
      <c r="F22" s="47"/>
      <c r="G22" s="47"/>
      <c r="H22" s="47"/>
      <c r="I22" s="48"/>
      <c r="J22" s="47"/>
      <c r="K22" s="49"/>
      <c r="N22" s="23"/>
    </row>
    <row r="23" spans="2:14" ht="15">
      <c r="B23" s="45" t="s">
        <v>34</v>
      </c>
      <c r="C23" s="77" t="s">
        <v>51</v>
      </c>
      <c r="D23" s="46"/>
      <c r="E23" s="47"/>
      <c r="F23" s="47"/>
      <c r="G23" s="47"/>
      <c r="H23" s="47">
        <f>IF(E23&lt;&gt;"",ROUND(F23,2)+ROUND(G23,2),"")</f>
      </c>
      <c r="I23" s="48"/>
      <c r="J23" s="47">
        <f>IF(E23&lt;&gt;"",ROUND(H23*(1+ROUND(I23,4)),2),"")</f>
      </c>
      <c r="K23" s="49">
        <f>IF(E23&lt;&gt;"",ROUND(ROUND(J23,2)*ROUND(E23,2),2),"")</f>
      </c>
      <c r="N23" s="23"/>
    </row>
    <row r="24" spans="2:14" ht="14.25">
      <c r="B24" s="50" t="s">
        <v>52</v>
      </c>
      <c r="C24" s="50" t="s">
        <v>53</v>
      </c>
      <c r="D24" s="51" t="s">
        <v>36</v>
      </c>
      <c r="E24" s="52">
        <v>14</v>
      </c>
      <c r="F24" s="53"/>
      <c r="G24" s="53"/>
      <c r="H24" s="52">
        <f aca="true" t="shared" si="0" ref="H24:H144">IF(E24&lt;&gt;"",ROUND(F24,2)+ROUND(G24,2),"")</f>
        <v>0</v>
      </c>
      <c r="I24" s="54"/>
      <c r="J24" s="52">
        <f aca="true" t="shared" si="1" ref="J24:J144">IF(E24&lt;&gt;"",ROUND(H24*(1+ROUND(I24,4)),2),"")</f>
        <v>0</v>
      </c>
      <c r="K24" s="52">
        <f aca="true" t="shared" si="2" ref="K24:K144">IF(E24&lt;&gt;"",ROUND(ROUND(J24,2)*ROUND(E24,2),2),"")</f>
        <v>0</v>
      </c>
      <c r="N24" s="23">
        <v>433.79</v>
      </c>
    </row>
    <row r="25" spans="2:14" ht="14.25">
      <c r="B25" s="50" t="s">
        <v>54</v>
      </c>
      <c r="C25" s="50" t="s">
        <v>55</v>
      </c>
      <c r="D25" s="51" t="s">
        <v>36</v>
      </c>
      <c r="E25" s="52">
        <v>14</v>
      </c>
      <c r="F25" s="53"/>
      <c r="G25" s="53"/>
      <c r="H25" s="52">
        <f aca="true" t="shared" si="3" ref="H25:H43">IF(E25&lt;&gt;"",ROUND(F25,2)+ROUND(G25,2),"")</f>
        <v>0</v>
      </c>
      <c r="I25" s="54"/>
      <c r="J25" s="52">
        <f aca="true" t="shared" si="4" ref="J25:J43">IF(E25&lt;&gt;"",ROUND(H25*(1+ROUND(I25,4)),2),"")</f>
        <v>0</v>
      </c>
      <c r="K25" s="52">
        <f aca="true" t="shared" si="5" ref="K25:K43">IF(E25&lt;&gt;"",ROUND(ROUND(J25,2)*ROUND(E25,2),2),"")</f>
        <v>0</v>
      </c>
      <c r="N25" s="23">
        <v>104.33</v>
      </c>
    </row>
    <row r="26" spans="2:14" ht="42.75">
      <c r="B26" s="50" t="s">
        <v>56</v>
      </c>
      <c r="C26" s="50" t="s">
        <v>57</v>
      </c>
      <c r="D26" s="51" t="s">
        <v>36</v>
      </c>
      <c r="E26" s="52">
        <v>488.4</v>
      </c>
      <c r="F26" s="53"/>
      <c r="G26" s="53"/>
      <c r="H26" s="52">
        <f t="shared" si="3"/>
        <v>0</v>
      </c>
      <c r="I26" s="54"/>
      <c r="J26" s="52">
        <f t="shared" si="4"/>
        <v>0</v>
      </c>
      <c r="K26" s="52">
        <f t="shared" si="5"/>
        <v>0</v>
      </c>
      <c r="N26" s="23">
        <v>57.8</v>
      </c>
    </row>
    <row r="27" spans="2:14" ht="14.25">
      <c r="B27" s="50" t="s">
        <v>58</v>
      </c>
      <c r="C27" s="50" t="s">
        <v>59</v>
      </c>
      <c r="D27" s="51" t="s">
        <v>36</v>
      </c>
      <c r="E27" s="52">
        <v>8</v>
      </c>
      <c r="F27" s="53"/>
      <c r="G27" s="53"/>
      <c r="H27" s="52">
        <f t="shared" si="3"/>
        <v>0</v>
      </c>
      <c r="I27" s="54"/>
      <c r="J27" s="52">
        <f t="shared" si="4"/>
        <v>0</v>
      </c>
      <c r="K27" s="52">
        <f t="shared" si="5"/>
        <v>0</v>
      </c>
      <c r="N27" s="23">
        <v>391.4</v>
      </c>
    </row>
    <row r="28" spans="2:14" ht="14.25">
      <c r="B28" s="50" t="s">
        <v>60</v>
      </c>
      <c r="C28" s="50" t="s">
        <v>61</v>
      </c>
      <c r="D28" s="51" t="s">
        <v>62</v>
      </c>
      <c r="E28" s="52">
        <v>2</v>
      </c>
      <c r="F28" s="53"/>
      <c r="G28" s="53"/>
      <c r="H28" s="52">
        <f t="shared" si="3"/>
        <v>0</v>
      </c>
      <c r="I28" s="54"/>
      <c r="J28" s="52">
        <f t="shared" si="4"/>
        <v>0</v>
      </c>
      <c r="K28" s="52">
        <f t="shared" si="5"/>
        <v>0</v>
      </c>
      <c r="N28" s="23">
        <v>1146.98</v>
      </c>
    </row>
    <row r="29" spans="2:14" ht="42.75">
      <c r="B29" s="50" t="s">
        <v>63</v>
      </c>
      <c r="C29" s="50" t="s">
        <v>64</v>
      </c>
      <c r="D29" s="51" t="s">
        <v>36</v>
      </c>
      <c r="E29" s="52">
        <v>13.64</v>
      </c>
      <c r="F29" s="53"/>
      <c r="G29" s="53"/>
      <c r="H29" s="52">
        <f t="shared" si="3"/>
        <v>0</v>
      </c>
      <c r="I29" s="54"/>
      <c r="J29" s="52">
        <f t="shared" si="4"/>
        <v>0</v>
      </c>
      <c r="K29" s="52">
        <f t="shared" si="5"/>
        <v>0</v>
      </c>
      <c r="N29" s="23">
        <v>833.77</v>
      </c>
    </row>
    <row r="30" spans="2:14" ht="85.5">
      <c r="B30" s="50" t="s">
        <v>65</v>
      </c>
      <c r="C30" s="50" t="s">
        <v>66</v>
      </c>
      <c r="D30" s="51" t="s">
        <v>67</v>
      </c>
      <c r="E30" s="52">
        <v>10</v>
      </c>
      <c r="F30" s="53"/>
      <c r="G30" s="53"/>
      <c r="H30" s="52">
        <f t="shared" si="3"/>
        <v>0</v>
      </c>
      <c r="I30" s="54"/>
      <c r="J30" s="52">
        <f t="shared" si="4"/>
        <v>0</v>
      </c>
      <c r="K30" s="52">
        <f t="shared" si="5"/>
        <v>0</v>
      </c>
      <c r="N30" s="23">
        <v>493.08</v>
      </c>
    </row>
    <row r="31" spans="2:14" ht="28.5">
      <c r="B31" s="50" t="s">
        <v>68</v>
      </c>
      <c r="C31" s="50" t="s">
        <v>69</v>
      </c>
      <c r="D31" s="51" t="s">
        <v>44</v>
      </c>
      <c r="E31" s="52">
        <v>1</v>
      </c>
      <c r="F31" s="53"/>
      <c r="G31" s="53"/>
      <c r="H31" s="52">
        <f t="shared" si="3"/>
        <v>0</v>
      </c>
      <c r="I31" s="54"/>
      <c r="J31" s="52">
        <f t="shared" si="4"/>
        <v>0</v>
      </c>
      <c r="K31" s="52">
        <f t="shared" si="5"/>
        <v>0</v>
      </c>
      <c r="N31" s="23">
        <v>1700.27</v>
      </c>
    </row>
    <row r="32" spans="2:14" ht="14.25">
      <c r="B32" s="50" t="s">
        <v>70</v>
      </c>
      <c r="C32" s="50" t="s">
        <v>71</v>
      </c>
      <c r="D32" s="51" t="s">
        <v>44</v>
      </c>
      <c r="E32" s="52">
        <v>1</v>
      </c>
      <c r="F32" s="53"/>
      <c r="G32" s="53"/>
      <c r="H32" s="52">
        <f t="shared" si="3"/>
        <v>0</v>
      </c>
      <c r="I32" s="54"/>
      <c r="J32" s="52">
        <f t="shared" si="4"/>
        <v>0</v>
      </c>
      <c r="K32" s="52">
        <f t="shared" si="5"/>
        <v>0</v>
      </c>
      <c r="N32" s="23">
        <v>899.59</v>
      </c>
    </row>
    <row r="33" spans="2:14" ht="14.25">
      <c r="B33" s="50" t="s">
        <v>72</v>
      </c>
      <c r="C33" s="50" t="s">
        <v>73</v>
      </c>
      <c r="D33" s="51" t="s">
        <v>44</v>
      </c>
      <c r="E33" s="52">
        <v>1</v>
      </c>
      <c r="F33" s="53"/>
      <c r="G33" s="53"/>
      <c r="H33" s="52">
        <f t="shared" si="3"/>
        <v>0</v>
      </c>
      <c r="I33" s="54"/>
      <c r="J33" s="52">
        <f t="shared" si="4"/>
        <v>0</v>
      </c>
      <c r="K33" s="52">
        <f t="shared" si="5"/>
        <v>0</v>
      </c>
      <c r="N33" s="23">
        <v>1880.95</v>
      </c>
    </row>
    <row r="34" spans="2:14" ht="15">
      <c r="B34" s="45" t="s">
        <v>35</v>
      </c>
      <c r="C34" s="77" t="s">
        <v>74</v>
      </c>
      <c r="D34" s="46"/>
      <c r="E34" s="47"/>
      <c r="F34" s="47"/>
      <c r="G34" s="47"/>
      <c r="H34" s="47">
        <f t="shared" si="3"/>
      </c>
      <c r="I34" s="48"/>
      <c r="J34" s="47">
        <f t="shared" si="4"/>
      </c>
      <c r="K34" s="49">
        <f t="shared" si="5"/>
      </c>
      <c r="N34" s="23"/>
    </row>
    <row r="35" spans="2:14" ht="28.5">
      <c r="B35" s="50" t="s">
        <v>75</v>
      </c>
      <c r="C35" s="50" t="s">
        <v>76</v>
      </c>
      <c r="D35" s="51" t="s">
        <v>77</v>
      </c>
      <c r="E35" s="52">
        <v>200</v>
      </c>
      <c r="F35" s="53"/>
      <c r="G35" s="53"/>
      <c r="H35" s="52">
        <f t="shared" si="3"/>
        <v>0</v>
      </c>
      <c r="I35" s="54"/>
      <c r="J35" s="52">
        <f t="shared" si="4"/>
        <v>0</v>
      </c>
      <c r="K35" s="52">
        <f t="shared" si="5"/>
        <v>0</v>
      </c>
      <c r="N35" s="23">
        <v>113.47</v>
      </c>
    </row>
    <row r="36" spans="2:14" ht="15">
      <c r="B36" s="45" t="s">
        <v>37</v>
      </c>
      <c r="C36" s="77" t="s">
        <v>78</v>
      </c>
      <c r="D36" s="46"/>
      <c r="E36" s="47"/>
      <c r="F36" s="47"/>
      <c r="G36" s="47"/>
      <c r="H36" s="47">
        <f t="shared" si="3"/>
      </c>
      <c r="I36" s="48"/>
      <c r="J36" s="47">
        <f t="shared" si="4"/>
      </c>
      <c r="K36" s="49">
        <f t="shared" si="5"/>
      </c>
      <c r="N36" s="23"/>
    </row>
    <row r="37" spans="2:14" ht="15">
      <c r="B37" s="45" t="s">
        <v>38</v>
      </c>
      <c r="C37" s="77" t="s">
        <v>79</v>
      </c>
      <c r="D37" s="46"/>
      <c r="E37" s="47"/>
      <c r="F37" s="47"/>
      <c r="G37" s="47"/>
      <c r="H37" s="47">
        <f t="shared" si="3"/>
      </c>
      <c r="I37" s="48"/>
      <c r="J37" s="47">
        <f t="shared" si="4"/>
      </c>
      <c r="K37" s="49">
        <f t="shared" si="5"/>
      </c>
      <c r="N37" s="23"/>
    </row>
    <row r="38" spans="2:14" ht="28.5">
      <c r="B38" s="50" t="s">
        <v>80</v>
      </c>
      <c r="C38" s="50" t="s">
        <v>81</v>
      </c>
      <c r="D38" s="51" t="s">
        <v>36</v>
      </c>
      <c r="E38" s="52">
        <v>37.29</v>
      </c>
      <c r="F38" s="53"/>
      <c r="G38" s="53"/>
      <c r="H38" s="52">
        <f t="shared" si="3"/>
        <v>0</v>
      </c>
      <c r="I38" s="54"/>
      <c r="J38" s="52">
        <f t="shared" si="4"/>
        <v>0</v>
      </c>
      <c r="K38" s="52">
        <f t="shared" si="5"/>
        <v>0</v>
      </c>
      <c r="N38" s="23">
        <v>2.77</v>
      </c>
    </row>
    <row r="39" spans="2:14" ht="28.5">
      <c r="B39" s="50" t="s">
        <v>82</v>
      </c>
      <c r="C39" s="50" t="s">
        <v>83</v>
      </c>
      <c r="D39" s="51" t="s">
        <v>36</v>
      </c>
      <c r="E39" s="52">
        <v>182.42</v>
      </c>
      <c r="F39" s="53"/>
      <c r="G39" s="53"/>
      <c r="H39" s="52">
        <f t="shared" si="3"/>
        <v>0</v>
      </c>
      <c r="I39" s="54"/>
      <c r="J39" s="52">
        <f t="shared" si="4"/>
        <v>0</v>
      </c>
      <c r="K39" s="52">
        <f t="shared" si="5"/>
        <v>0</v>
      </c>
      <c r="N39" s="23">
        <v>1.84</v>
      </c>
    </row>
    <row r="40" spans="2:14" ht="156.75">
      <c r="B40" s="50" t="s">
        <v>84</v>
      </c>
      <c r="C40" s="50" t="s">
        <v>85</v>
      </c>
      <c r="D40" s="51" t="s">
        <v>44</v>
      </c>
      <c r="E40" s="52">
        <v>1</v>
      </c>
      <c r="F40" s="53"/>
      <c r="G40" s="53"/>
      <c r="H40" s="52">
        <f t="shared" si="3"/>
        <v>0</v>
      </c>
      <c r="I40" s="54"/>
      <c r="J40" s="52">
        <f t="shared" si="4"/>
        <v>0</v>
      </c>
      <c r="K40" s="52">
        <f t="shared" si="5"/>
        <v>0</v>
      </c>
      <c r="N40" s="23">
        <v>176176.81</v>
      </c>
    </row>
    <row r="41" spans="2:14" ht="28.5">
      <c r="B41" s="50" t="s">
        <v>86</v>
      </c>
      <c r="C41" s="50" t="s">
        <v>87</v>
      </c>
      <c r="D41" s="51" t="s">
        <v>36</v>
      </c>
      <c r="E41" s="52">
        <v>150</v>
      </c>
      <c r="F41" s="53"/>
      <c r="G41" s="53"/>
      <c r="H41" s="52">
        <f t="shared" si="3"/>
        <v>0</v>
      </c>
      <c r="I41" s="54"/>
      <c r="J41" s="52">
        <f t="shared" si="4"/>
        <v>0</v>
      </c>
      <c r="K41" s="52">
        <f t="shared" si="5"/>
        <v>0</v>
      </c>
      <c r="N41" s="23">
        <v>261.62</v>
      </c>
    </row>
    <row r="42" spans="2:14" ht="28.5">
      <c r="B42" s="50" t="s">
        <v>88</v>
      </c>
      <c r="C42" s="50" t="s">
        <v>89</v>
      </c>
      <c r="D42" s="51" t="s">
        <v>36</v>
      </c>
      <c r="E42" s="52">
        <v>257.48</v>
      </c>
      <c r="F42" s="53"/>
      <c r="G42" s="53"/>
      <c r="H42" s="52">
        <f t="shared" si="3"/>
        <v>0</v>
      </c>
      <c r="I42" s="54"/>
      <c r="J42" s="52">
        <f t="shared" si="4"/>
        <v>0</v>
      </c>
      <c r="K42" s="52">
        <f t="shared" si="5"/>
        <v>0</v>
      </c>
      <c r="N42" s="23">
        <v>2.6</v>
      </c>
    </row>
    <row r="43" spans="2:14" ht="42.75">
      <c r="B43" s="50" t="s">
        <v>90</v>
      </c>
      <c r="C43" s="50" t="s">
        <v>91</v>
      </c>
      <c r="D43" s="51" t="s">
        <v>36</v>
      </c>
      <c r="E43" s="52">
        <v>257.48</v>
      </c>
      <c r="F43" s="53"/>
      <c r="G43" s="53"/>
      <c r="H43" s="52">
        <f t="shared" si="3"/>
        <v>0</v>
      </c>
      <c r="I43" s="54"/>
      <c r="J43" s="52">
        <f t="shared" si="4"/>
        <v>0</v>
      </c>
      <c r="K43" s="52">
        <f t="shared" si="5"/>
        <v>0</v>
      </c>
      <c r="N43" s="23">
        <v>14.8</v>
      </c>
    </row>
    <row r="44" spans="2:14" ht="15">
      <c r="B44" s="45" t="s">
        <v>40</v>
      </c>
      <c r="C44" s="77" t="s">
        <v>92</v>
      </c>
      <c r="D44" s="46"/>
      <c r="E44" s="47"/>
      <c r="F44" s="47"/>
      <c r="G44" s="47"/>
      <c r="H44" s="47">
        <f t="shared" si="0"/>
      </c>
      <c r="I44" s="48"/>
      <c r="J44" s="47">
        <f t="shared" si="1"/>
      </c>
      <c r="K44" s="49">
        <f t="shared" si="2"/>
      </c>
      <c r="N44" s="23"/>
    </row>
    <row r="45" spans="2:14" ht="15">
      <c r="B45" s="45" t="s">
        <v>41</v>
      </c>
      <c r="C45" s="77" t="s">
        <v>93</v>
      </c>
      <c r="D45" s="46"/>
      <c r="E45" s="47"/>
      <c r="F45" s="47"/>
      <c r="G45" s="47"/>
      <c r="H45" s="47">
        <f t="shared" si="0"/>
      </c>
      <c r="I45" s="48"/>
      <c r="J45" s="47">
        <f t="shared" si="1"/>
      </c>
      <c r="K45" s="49">
        <f t="shared" si="2"/>
      </c>
      <c r="N45" s="23"/>
    </row>
    <row r="46" spans="2:14" ht="42.75">
      <c r="B46" s="50" t="s">
        <v>94</v>
      </c>
      <c r="C46" s="50" t="s">
        <v>95</v>
      </c>
      <c r="D46" s="51" t="s">
        <v>36</v>
      </c>
      <c r="E46" s="52">
        <v>258.79</v>
      </c>
      <c r="F46" s="53"/>
      <c r="G46" s="53"/>
      <c r="H46" s="52">
        <f t="shared" si="0"/>
        <v>0</v>
      </c>
      <c r="I46" s="54"/>
      <c r="J46" s="52">
        <f t="shared" si="1"/>
        <v>0</v>
      </c>
      <c r="K46" s="52">
        <f t="shared" si="2"/>
        <v>0</v>
      </c>
      <c r="N46" s="23">
        <v>48.38</v>
      </c>
    </row>
    <row r="47" spans="2:14" ht="28.5">
      <c r="B47" s="50" t="s">
        <v>96</v>
      </c>
      <c r="C47" s="50" t="s">
        <v>97</v>
      </c>
      <c r="D47" s="51" t="s">
        <v>36</v>
      </c>
      <c r="E47" s="52">
        <v>517.58</v>
      </c>
      <c r="F47" s="53"/>
      <c r="G47" s="53"/>
      <c r="H47" s="52">
        <f t="shared" si="0"/>
        <v>0</v>
      </c>
      <c r="I47" s="54"/>
      <c r="J47" s="52">
        <f t="shared" si="1"/>
        <v>0</v>
      </c>
      <c r="K47" s="52">
        <f t="shared" si="2"/>
        <v>0</v>
      </c>
      <c r="N47" s="23">
        <v>21.05</v>
      </c>
    </row>
    <row r="48" spans="2:14" ht="57">
      <c r="B48" s="50" t="s">
        <v>98</v>
      </c>
      <c r="C48" s="50" t="s">
        <v>99</v>
      </c>
      <c r="D48" s="51" t="s">
        <v>36</v>
      </c>
      <c r="E48" s="52">
        <v>258.79</v>
      </c>
      <c r="F48" s="53"/>
      <c r="G48" s="53"/>
      <c r="H48" s="52">
        <f t="shared" si="0"/>
        <v>0</v>
      </c>
      <c r="I48" s="54"/>
      <c r="J48" s="52">
        <f t="shared" si="1"/>
        <v>0</v>
      </c>
      <c r="K48" s="52">
        <f t="shared" si="2"/>
        <v>0</v>
      </c>
      <c r="N48" s="23">
        <v>69.96</v>
      </c>
    </row>
    <row r="49" spans="2:14" ht="57">
      <c r="B49" s="50" t="s">
        <v>100</v>
      </c>
      <c r="C49" s="50" t="s">
        <v>101</v>
      </c>
      <c r="D49" s="51" t="s">
        <v>36</v>
      </c>
      <c r="E49" s="52">
        <v>258.79</v>
      </c>
      <c r="F49" s="53"/>
      <c r="G49" s="53"/>
      <c r="H49" s="52">
        <f t="shared" si="0"/>
        <v>0</v>
      </c>
      <c r="I49" s="54"/>
      <c r="J49" s="52">
        <f t="shared" si="1"/>
        <v>0</v>
      </c>
      <c r="K49" s="52">
        <f t="shared" si="2"/>
        <v>0</v>
      </c>
      <c r="N49" s="23">
        <v>3.44</v>
      </c>
    </row>
    <row r="50" spans="2:14" ht="14.25">
      <c r="B50" s="50" t="s">
        <v>102</v>
      </c>
      <c r="C50" s="50" t="s">
        <v>103</v>
      </c>
      <c r="D50" s="51" t="s">
        <v>36</v>
      </c>
      <c r="E50" s="52">
        <v>52.3</v>
      </c>
      <c r="F50" s="53"/>
      <c r="G50" s="53"/>
      <c r="H50" s="52">
        <f t="shared" si="0"/>
        <v>0</v>
      </c>
      <c r="I50" s="54"/>
      <c r="J50" s="52">
        <f t="shared" si="1"/>
        <v>0</v>
      </c>
      <c r="K50" s="52">
        <f t="shared" si="2"/>
        <v>0</v>
      </c>
      <c r="N50" s="23">
        <v>2.07</v>
      </c>
    </row>
    <row r="51" spans="2:14" ht="99.75">
      <c r="B51" s="50" t="s">
        <v>104</v>
      </c>
      <c r="C51" s="50" t="s">
        <v>105</v>
      </c>
      <c r="D51" s="51" t="s">
        <v>106</v>
      </c>
      <c r="E51" s="52">
        <v>1</v>
      </c>
      <c r="F51" s="53"/>
      <c r="G51" s="53"/>
      <c r="H51" s="52">
        <f t="shared" si="0"/>
        <v>0</v>
      </c>
      <c r="I51" s="54"/>
      <c r="J51" s="52">
        <f t="shared" si="1"/>
        <v>0</v>
      </c>
      <c r="K51" s="52">
        <f t="shared" si="2"/>
        <v>0</v>
      </c>
      <c r="N51" s="23">
        <v>45985.55</v>
      </c>
    </row>
    <row r="52" spans="2:14" ht="28.5">
      <c r="B52" s="50" t="s">
        <v>107</v>
      </c>
      <c r="C52" s="50" t="s">
        <v>83</v>
      </c>
      <c r="D52" s="51" t="s">
        <v>36</v>
      </c>
      <c r="E52" s="52">
        <v>41.59</v>
      </c>
      <c r="F52" s="53"/>
      <c r="G52" s="53"/>
      <c r="H52" s="52">
        <f t="shared" si="0"/>
        <v>0</v>
      </c>
      <c r="I52" s="54"/>
      <c r="J52" s="52">
        <f t="shared" si="1"/>
        <v>0</v>
      </c>
      <c r="K52" s="52">
        <f t="shared" si="2"/>
        <v>0</v>
      </c>
      <c r="N52" s="23">
        <v>1.84</v>
      </c>
    </row>
    <row r="53" spans="2:14" ht="28.5">
      <c r="B53" s="50" t="s">
        <v>108</v>
      </c>
      <c r="C53" s="50" t="s">
        <v>109</v>
      </c>
      <c r="D53" s="51" t="s">
        <v>110</v>
      </c>
      <c r="E53" s="52">
        <v>2.25</v>
      </c>
      <c r="F53" s="53"/>
      <c r="G53" s="53"/>
      <c r="H53" s="52">
        <f t="shared" si="0"/>
        <v>0</v>
      </c>
      <c r="I53" s="54"/>
      <c r="J53" s="52">
        <f t="shared" si="1"/>
        <v>0</v>
      </c>
      <c r="K53" s="52">
        <f t="shared" si="2"/>
        <v>0</v>
      </c>
      <c r="N53" s="23">
        <v>22.32</v>
      </c>
    </row>
    <row r="54" spans="2:14" ht="15">
      <c r="B54" s="45" t="s">
        <v>45</v>
      </c>
      <c r="C54" s="77" t="s">
        <v>111</v>
      </c>
      <c r="D54" s="46"/>
      <c r="E54" s="47"/>
      <c r="F54" s="47"/>
      <c r="G54" s="47"/>
      <c r="H54" s="47">
        <f t="shared" si="0"/>
      </c>
      <c r="I54" s="48"/>
      <c r="J54" s="47">
        <f t="shared" si="1"/>
      </c>
      <c r="K54" s="49">
        <f t="shared" si="2"/>
      </c>
      <c r="N54" s="23"/>
    </row>
    <row r="55" spans="2:14" ht="15">
      <c r="B55" s="45" t="s">
        <v>46</v>
      </c>
      <c r="C55" s="77" t="s">
        <v>112</v>
      </c>
      <c r="D55" s="46"/>
      <c r="E55" s="47"/>
      <c r="F55" s="47"/>
      <c r="G55" s="47"/>
      <c r="H55" s="47">
        <f t="shared" si="0"/>
      </c>
      <c r="I55" s="48"/>
      <c r="J55" s="47">
        <f t="shared" si="1"/>
      </c>
      <c r="K55" s="49">
        <f t="shared" si="2"/>
      </c>
      <c r="N55" s="23"/>
    </row>
    <row r="56" spans="2:14" ht="85.5">
      <c r="B56" s="50" t="s">
        <v>113</v>
      </c>
      <c r="C56" s="50" t="s">
        <v>114</v>
      </c>
      <c r="D56" s="51" t="s">
        <v>36</v>
      </c>
      <c r="E56" s="52">
        <v>205.67</v>
      </c>
      <c r="F56" s="53"/>
      <c r="G56" s="53"/>
      <c r="H56" s="52">
        <f t="shared" si="0"/>
        <v>0</v>
      </c>
      <c r="I56" s="54"/>
      <c r="J56" s="52">
        <f t="shared" si="1"/>
        <v>0</v>
      </c>
      <c r="K56" s="52">
        <f t="shared" si="2"/>
        <v>0</v>
      </c>
      <c r="N56" s="23">
        <v>19.57</v>
      </c>
    </row>
    <row r="57" spans="2:14" ht="28.5">
      <c r="B57" s="50" t="s">
        <v>115</v>
      </c>
      <c r="C57" s="50" t="s">
        <v>116</v>
      </c>
      <c r="D57" s="51" t="s">
        <v>36</v>
      </c>
      <c r="E57" s="52">
        <v>205.67</v>
      </c>
      <c r="F57" s="53"/>
      <c r="G57" s="53"/>
      <c r="H57" s="52">
        <f t="shared" si="0"/>
        <v>0</v>
      </c>
      <c r="I57" s="54"/>
      <c r="J57" s="52">
        <f t="shared" si="1"/>
        <v>0</v>
      </c>
      <c r="K57" s="52">
        <f t="shared" si="2"/>
        <v>0</v>
      </c>
      <c r="N57" s="23">
        <v>21.06</v>
      </c>
    </row>
    <row r="58" spans="2:14" ht="15">
      <c r="B58" s="45" t="s">
        <v>47</v>
      </c>
      <c r="C58" s="77" t="s">
        <v>117</v>
      </c>
      <c r="D58" s="46"/>
      <c r="E58" s="47"/>
      <c r="F58" s="47"/>
      <c r="G58" s="47"/>
      <c r="H58" s="47">
        <f t="shared" si="0"/>
      </c>
      <c r="I58" s="48"/>
      <c r="J58" s="47">
        <f t="shared" si="1"/>
      </c>
      <c r="K58" s="49">
        <f t="shared" si="2"/>
      </c>
      <c r="N58" s="23"/>
    </row>
    <row r="59" spans="2:14" ht="28.5">
      <c r="B59" s="50" t="s">
        <v>118</v>
      </c>
      <c r="C59" s="50" t="s">
        <v>119</v>
      </c>
      <c r="D59" s="51" t="s">
        <v>36</v>
      </c>
      <c r="E59" s="52">
        <v>205.67</v>
      </c>
      <c r="F59" s="53"/>
      <c r="G59" s="53"/>
      <c r="H59" s="52">
        <f t="shared" si="0"/>
        <v>0</v>
      </c>
      <c r="I59" s="54"/>
      <c r="J59" s="52">
        <f t="shared" si="1"/>
        <v>0</v>
      </c>
      <c r="K59" s="52">
        <f t="shared" si="2"/>
        <v>0</v>
      </c>
      <c r="N59" s="23">
        <v>38.74</v>
      </c>
    </row>
    <row r="60" spans="2:14" ht="42.75">
      <c r="B60" s="50" t="s">
        <v>120</v>
      </c>
      <c r="C60" s="50" t="s">
        <v>121</v>
      </c>
      <c r="D60" s="51" t="s">
        <v>122</v>
      </c>
      <c r="E60" s="52">
        <v>27</v>
      </c>
      <c r="F60" s="53"/>
      <c r="G60" s="53"/>
      <c r="H60" s="52">
        <f t="shared" si="0"/>
        <v>0</v>
      </c>
      <c r="I60" s="54"/>
      <c r="J60" s="52">
        <f t="shared" si="1"/>
        <v>0</v>
      </c>
      <c r="K60" s="52">
        <f t="shared" si="2"/>
        <v>0</v>
      </c>
      <c r="N60" s="23">
        <v>49.19</v>
      </c>
    </row>
    <row r="61" spans="2:14" ht="28.5">
      <c r="B61" s="50" t="s">
        <v>123</v>
      </c>
      <c r="C61" s="50" t="s">
        <v>124</v>
      </c>
      <c r="D61" s="51" t="s">
        <v>122</v>
      </c>
      <c r="E61" s="52">
        <v>70.92</v>
      </c>
      <c r="F61" s="53"/>
      <c r="G61" s="53"/>
      <c r="H61" s="52">
        <f t="shared" si="0"/>
        <v>0</v>
      </c>
      <c r="I61" s="54"/>
      <c r="J61" s="52">
        <f t="shared" si="1"/>
        <v>0</v>
      </c>
      <c r="K61" s="52">
        <f t="shared" si="2"/>
        <v>0</v>
      </c>
      <c r="N61" s="23">
        <v>66.48</v>
      </c>
    </row>
    <row r="62" spans="2:14" ht="42.75">
      <c r="B62" s="50" t="s">
        <v>125</v>
      </c>
      <c r="C62" s="50" t="s">
        <v>126</v>
      </c>
      <c r="D62" s="51" t="s">
        <v>122</v>
      </c>
      <c r="E62" s="52">
        <v>62.46</v>
      </c>
      <c r="F62" s="53"/>
      <c r="G62" s="53"/>
      <c r="H62" s="52">
        <f t="shared" si="0"/>
        <v>0</v>
      </c>
      <c r="I62" s="54"/>
      <c r="J62" s="52">
        <f t="shared" si="1"/>
        <v>0</v>
      </c>
      <c r="K62" s="52">
        <f t="shared" si="2"/>
        <v>0</v>
      </c>
      <c r="N62" s="23">
        <v>87.19</v>
      </c>
    </row>
    <row r="63" spans="2:14" ht="15">
      <c r="B63" s="45" t="s">
        <v>48</v>
      </c>
      <c r="C63" s="77" t="s">
        <v>127</v>
      </c>
      <c r="D63" s="46"/>
      <c r="E63" s="47"/>
      <c r="F63" s="47"/>
      <c r="G63" s="47"/>
      <c r="H63" s="47">
        <f aca="true" t="shared" si="6" ref="H63:H81">IF(E63&lt;&gt;"",ROUND(F63,2)+ROUND(G63,2),"")</f>
      </c>
      <c r="I63" s="48"/>
      <c r="J63" s="47">
        <f aca="true" t="shared" si="7" ref="J63:J81">IF(E63&lt;&gt;"",ROUND(H63*(1+ROUND(I63,4)),2),"")</f>
      </c>
      <c r="K63" s="49">
        <f aca="true" t="shared" si="8" ref="K63:K81">IF(E63&lt;&gt;"",ROUND(ROUND(J63,2)*ROUND(E63,2),2),"")</f>
      </c>
      <c r="N63" s="23"/>
    </row>
    <row r="64" spans="2:14" ht="42.75">
      <c r="B64" s="50" t="s">
        <v>128</v>
      </c>
      <c r="C64" s="50" t="s">
        <v>129</v>
      </c>
      <c r="D64" s="51" t="s">
        <v>36</v>
      </c>
      <c r="E64" s="52">
        <v>205.67</v>
      </c>
      <c r="F64" s="53"/>
      <c r="G64" s="53"/>
      <c r="H64" s="52">
        <f t="shared" si="6"/>
        <v>0</v>
      </c>
      <c r="I64" s="54"/>
      <c r="J64" s="52">
        <f t="shared" si="7"/>
        <v>0</v>
      </c>
      <c r="K64" s="52">
        <f t="shared" si="8"/>
        <v>0</v>
      </c>
      <c r="N64" s="23">
        <v>2.76</v>
      </c>
    </row>
    <row r="65" spans="2:14" ht="28.5">
      <c r="B65" s="50" t="s">
        <v>130</v>
      </c>
      <c r="C65" s="50" t="s">
        <v>109</v>
      </c>
      <c r="D65" s="51" t="s">
        <v>110</v>
      </c>
      <c r="E65" s="52">
        <v>6.2</v>
      </c>
      <c r="F65" s="53"/>
      <c r="G65" s="53"/>
      <c r="H65" s="52">
        <f t="shared" si="6"/>
        <v>0</v>
      </c>
      <c r="I65" s="54"/>
      <c r="J65" s="52">
        <f t="shared" si="7"/>
        <v>0</v>
      </c>
      <c r="K65" s="52">
        <f t="shared" si="8"/>
        <v>0</v>
      </c>
      <c r="N65" s="23">
        <v>22.32</v>
      </c>
    </row>
    <row r="66" spans="2:14" ht="28.5">
      <c r="B66" s="50" t="s">
        <v>131</v>
      </c>
      <c r="C66" s="50" t="s">
        <v>83</v>
      </c>
      <c r="D66" s="51" t="s">
        <v>36</v>
      </c>
      <c r="E66" s="52">
        <v>922.76</v>
      </c>
      <c r="F66" s="53"/>
      <c r="G66" s="53"/>
      <c r="H66" s="52">
        <f t="shared" si="6"/>
        <v>0</v>
      </c>
      <c r="I66" s="54"/>
      <c r="J66" s="52">
        <f t="shared" si="7"/>
        <v>0</v>
      </c>
      <c r="K66" s="52">
        <f t="shared" si="8"/>
        <v>0</v>
      </c>
      <c r="N66" s="23">
        <v>1.84</v>
      </c>
    </row>
    <row r="67" spans="2:14" ht="57">
      <c r="B67" s="50" t="s">
        <v>132</v>
      </c>
      <c r="C67" s="50" t="s">
        <v>133</v>
      </c>
      <c r="D67" s="51" t="s">
        <v>122</v>
      </c>
      <c r="E67" s="52">
        <v>16.45</v>
      </c>
      <c r="F67" s="53"/>
      <c r="G67" s="53"/>
      <c r="H67" s="52">
        <f t="shared" si="6"/>
        <v>0</v>
      </c>
      <c r="I67" s="54"/>
      <c r="J67" s="52">
        <f t="shared" si="7"/>
        <v>0</v>
      </c>
      <c r="K67" s="52">
        <f t="shared" si="8"/>
        <v>0</v>
      </c>
      <c r="N67" s="23">
        <v>21.88</v>
      </c>
    </row>
    <row r="68" spans="2:14" ht="15">
      <c r="B68" s="45" t="s">
        <v>134</v>
      </c>
      <c r="C68" s="77" t="s">
        <v>135</v>
      </c>
      <c r="D68" s="46"/>
      <c r="E68" s="47"/>
      <c r="F68" s="47"/>
      <c r="G68" s="47"/>
      <c r="H68" s="47">
        <f t="shared" si="6"/>
      </c>
      <c r="I68" s="48"/>
      <c r="J68" s="47">
        <f t="shared" si="7"/>
      </c>
      <c r="K68" s="49">
        <f t="shared" si="8"/>
      </c>
      <c r="N68" s="23"/>
    </row>
    <row r="69" spans="2:14" ht="15">
      <c r="B69" s="45" t="s">
        <v>136</v>
      </c>
      <c r="C69" s="77" t="s">
        <v>137</v>
      </c>
      <c r="D69" s="46"/>
      <c r="E69" s="47"/>
      <c r="F69" s="47"/>
      <c r="G69" s="47"/>
      <c r="H69" s="47">
        <f t="shared" si="6"/>
      </c>
      <c r="I69" s="48"/>
      <c r="J69" s="47">
        <f t="shared" si="7"/>
      </c>
      <c r="K69" s="49">
        <f t="shared" si="8"/>
      </c>
      <c r="N69" s="23"/>
    </row>
    <row r="70" spans="2:14" ht="15">
      <c r="B70" s="45" t="s">
        <v>138</v>
      </c>
      <c r="C70" s="77" t="s">
        <v>139</v>
      </c>
      <c r="D70" s="46"/>
      <c r="E70" s="47"/>
      <c r="F70" s="47"/>
      <c r="G70" s="47"/>
      <c r="H70" s="47">
        <f t="shared" si="6"/>
      </c>
      <c r="I70" s="48"/>
      <c r="J70" s="47">
        <f t="shared" si="7"/>
      </c>
      <c r="K70" s="49">
        <f t="shared" si="8"/>
      </c>
      <c r="N70" s="23"/>
    </row>
    <row r="71" spans="2:14" ht="42.75">
      <c r="B71" s="50" t="s">
        <v>140</v>
      </c>
      <c r="C71" s="50" t="s">
        <v>141</v>
      </c>
      <c r="D71" s="51" t="s">
        <v>122</v>
      </c>
      <c r="E71" s="52">
        <v>382.65</v>
      </c>
      <c r="F71" s="53"/>
      <c r="G71" s="53"/>
      <c r="H71" s="52">
        <f t="shared" si="6"/>
        <v>0</v>
      </c>
      <c r="I71" s="54"/>
      <c r="J71" s="52">
        <f t="shared" si="7"/>
        <v>0</v>
      </c>
      <c r="K71" s="52">
        <f t="shared" si="8"/>
        <v>0</v>
      </c>
      <c r="N71" s="23">
        <v>11.92</v>
      </c>
    </row>
    <row r="72" spans="2:14" ht="42.75">
      <c r="B72" s="50" t="s">
        <v>142</v>
      </c>
      <c r="C72" s="50" t="s">
        <v>143</v>
      </c>
      <c r="D72" s="51" t="s">
        <v>44</v>
      </c>
      <c r="E72" s="52">
        <v>122</v>
      </c>
      <c r="F72" s="53"/>
      <c r="G72" s="53"/>
      <c r="H72" s="52">
        <f t="shared" si="6"/>
        <v>0</v>
      </c>
      <c r="I72" s="54"/>
      <c r="J72" s="52">
        <f t="shared" si="7"/>
        <v>0</v>
      </c>
      <c r="K72" s="52">
        <f t="shared" si="8"/>
        <v>0</v>
      </c>
      <c r="N72" s="23">
        <v>7.82</v>
      </c>
    </row>
    <row r="73" spans="2:14" ht="42.75">
      <c r="B73" s="50" t="s">
        <v>144</v>
      </c>
      <c r="C73" s="50" t="s">
        <v>145</v>
      </c>
      <c r="D73" s="51" t="s">
        <v>44</v>
      </c>
      <c r="E73" s="52">
        <v>1</v>
      </c>
      <c r="F73" s="53"/>
      <c r="G73" s="53"/>
      <c r="H73" s="52">
        <f t="shared" si="6"/>
        <v>0</v>
      </c>
      <c r="I73" s="54"/>
      <c r="J73" s="52">
        <f t="shared" si="7"/>
        <v>0</v>
      </c>
      <c r="K73" s="52">
        <f t="shared" si="8"/>
        <v>0</v>
      </c>
      <c r="N73" s="23">
        <v>8.27</v>
      </c>
    </row>
    <row r="74" spans="2:14" ht="42.75">
      <c r="B74" s="50" t="s">
        <v>146</v>
      </c>
      <c r="C74" s="50" t="s">
        <v>147</v>
      </c>
      <c r="D74" s="51" t="s">
        <v>44</v>
      </c>
      <c r="E74" s="52">
        <v>19</v>
      </c>
      <c r="F74" s="53"/>
      <c r="G74" s="53"/>
      <c r="H74" s="52">
        <f t="shared" si="6"/>
        <v>0</v>
      </c>
      <c r="I74" s="54"/>
      <c r="J74" s="52">
        <f t="shared" si="7"/>
        <v>0</v>
      </c>
      <c r="K74" s="52">
        <f t="shared" si="8"/>
        <v>0</v>
      </c>
      <c r="N74" s="23">
        <v>10.79</v>
      </c>
    </row>
    <row r="75" spans="2:14" ht="15">
      <c r="B75" s="45" t="s">
        <v>148</v>
      </c>
      <c r="C75" s="77" t="s">
        <v>149</v>
      </c>
      <c r="D75" s="46"/>
      <c r="E75" s="47"/>
      <c r="F75" s="47"/>
      <c r="G75" s="47"/>
      <c r="H75" s="47">
        <f t="shared" si="6"/>
      </c>
      <c r="I75" s="48"/>
      <c r="J75" s="47">
        <f t="shared" si="7"/>
      </c>
      <c r="K75" s="49">
        <f t="shared" si="8"/>
      </c>
      <c r="N75" s="23"/>
    </row>
    <row r="76" spans="2:14" ht="15">
      <c r="B76" s="45" t="s">
        <v>150</v>
      </c>
      <c r="C76" s="77" t="s">
        <v>151</v>
      </c>
      <c r="D76" s="46"/>
      <c r="E76" s="47"/>
      <c r="F76" s="47"/>
      <c r="G76" s="47"/>
      <c r="H76" s="47">
        <f t="shared" si="6"/>
      </c>
      <c r="I76" s="48"/>
      <c r="J76" s="47">
        <f t="shared" si="7"/>
      </c>
      <c r="K76" s="49">
        <f t="shared" si="8"/>
      </c>
      <c r="N76" s="23"/>
    </row>
    <row r="77" spans="2:14" ht="28.5">
      <c r="B77" s="50" t="s">
        <v>152</v>
      </c>
      <c r="C77" s="50" t="s">
        <v>153</v>
      </c>
      <c r="D77" s="51" t="s">
        <v>62</v>
      </c>
      <c r="E77" s="52">
        <v>1</v>
      </c>
      <c r="F77" s="53"/>
      <c r="G77" s="53"/>
      <c r="H77" s="52">
        <f t="shared" si="6"/>
        <v>0</v>
      </c>
      <c r="I77" s="54"/>
      <c r="J77" s="52">
        <f t="shared" si="7"/>
        <v>0</v>
      </c>
      <c r="K77" s="52">
        <f t="shared" si="8"/>
        <v>0</v>
      </c>
      <c r="N77" s="23">
        <v>401.64</v>
      </c>
    </row>
    <row r="78" spans="2:14" ht="28.5">
      <c r="B78" s="50" t="s">
        <v>154</v>
      </c>
      <c r="C78" s="50" t="s">
        <v>155</v>
      </c>
      <c r="D78" s="51" t="s">
        <v>106</v>
      </c>
      <c r="E78" s="52">
        <v>1</v>
      </c>
      <c r="F78" s="53"/>
      <c r="G78" s="53"/>
      <c r="H78" s="52">
        <f t="shared" si="6"/>
        <v>0</v>
      </c>
      <c r="I78" s="54"/>
      <c r="J78" s="52">
        <f t="shared" si="7"/>
        <v>0</v>
      </c>
      <c r="K78" s="52">
        <f t="shared" si="8"/>
        <v>0</v>
      </c>
      <c r="N78" s="23">
        <v>50.2</v>
      </c>
    </row>
    <row r="79" spans="2:14" ht="14.25">
      <c r="B79" s="50" t="s">
        <v>156</v>
      </c>
      <c r="C79" s="50" t="s">
        <v>157</v>
      </c>
      <c r="D79" s="51" t="s">
        <v>106</v>
      </c>
      <c r="E79" s="52">
        <v>5</v>
      </c>
      <c r="F79" s="53"/>
      <c r="G79" s="53"/>
      <c r="H79" s="52">
        <f t="shared" si="6"/>
        <v>0</v>
      </c>
      <c r="I79" s="54"/>
      <c r="J79" s="52">
        <f t="shared" si="7"/>
        <v>0</v>
      </c>
      <c r="K79" s="52">
        <f t="shared" si="8"/>
        <v>0</v>
      </c>
      <c r="N79" s="23">
        <v>67.78</v>
      </c>
    </row>
    <row r="80" spans="2:14" ht="14.25">
      <c r="B80" s="50" t="s">
        <v>158</v>
      </c>
      <c r="C80" s="50" t="s">
        <v>159</v>
      </c>
      <c r="D80" s="51" t="s">
        <v>106</v>
      </c>
      <c r="E80" s="52">
        <v>1</v>
      </c>
      <c r="F80" s="53"/>
      <c r="G80" s="53"/>
      <c r="H80" s="52">
        <f t="shared" si="6"/>
        <v>0</v>
      </c>
      <c r="I80" s="54"/>
      <c r="J80" s="52">
        <f t="shared" si="7"/>
        <v>0</v>
      </c>
      <c r="K80" s="52">
        <f t="shared" si="8"/>
        <v>0</v>
      </c>
      <c r="N80" s="23">
        <v>161.55</v>
      </c>
    </row>
    <row r="81" spans="2:14" ht="42.75">
      <c r="B81" s="50" t="s">
        <v>160</v>
      </c>
      <c r="C81" s="50" t="s">
        <v>161</v>
      </c>
      <c r="D81" s="51" t="s">
        <v>110</v>
      </c>
      <c r="E81" s="52">
        <v>0.3</v>
      </c>
      <c r="F81" s="53"/>
      <c r="G81" s="53"/>
      <c r="H81" s="52">
        <f t="shared" si="6"/>
        <v>0</v>
      </c>
      <c r="I81" s="54"/>
      <c r="J81" s="52">
        <f t="shared" si="7"/>
        <v>0</v>
      </c>
      <c r="K81" s="52">
        <f t="shared" si="8"/>
        <v>0</v>
      </c>
      <c r="N81" s="23">
        <v>46.74</v>
      </c>
    </row>
    <row r="82" spans="2:14" ht="28.5">
      <c r="B82" s="50" t="s">
        <v>162</v>
      </c>
      <c r="C82" s="50" t="s">
        <v>163</v>
      </c>
      <c r="D82" s="51" t="s">
        <v>43</v>
      </c>
      <c r="E82" s="52">
        <v>1</v>
      </c>
      <c r="F82" s="53"/>
      <c r="G82" s="53"/>
      <c r="H82" s="52">
        <f t="shared" si="0"/>
        <v>0</v>
      </c>
      <c r="I82" s="54"/>
      <c r="J82" s="52">
        <f t="shared" si="1"/>
        <v>0</v>
      </c>
      <c r="K82" s="52">
        <f t="shared" si="2"/>
        <v>0</v>
      </c>
      <c r="N82" s="23">
        <v>91.09</v>
      </c>
    </row>
    <row r="83" spans="2:14" ht="15">
      <c r="B83" s="45" t="s">
        <v>164</v>
      </c>
      <c r="C83" s="77" t="s">
        <v>165</v>
      </c>
      <c r="D83" s="46"/>
      <c r="E83" s="47"/>
      <c r="F83" s="47"/>
      <c r="G83" s="47"/>
      <c r="H83" s="47">
        <f t="shared" si="0"/>
      </c>
      <c r="I83" s="48"/>
      <c r="J83" s="47">
        <f t="shared" si="1"/>
      </c>
      <c r="K83" s="49">
        <f t="shared" si="2"/>
      </c>
      <c r="N83" s="23"/>
    </row>
    <row r="84" spans="2:14" ht="28.5">
      <c r="B84" s="50" t="s">
        <v>166</v>
      </c>
      <c r="C84" s="50" t="s">
        <v>155</v>
      </c>
      <c r="D84" s="51" t="s">
        <v>106</v>
      </c>
      <c r="E84" s="52">
        <v>1</v>
      </c>
      <c r="F84" s="53"/>
      <c r="G84" s="53"/>
      <c r="H84" s="52">
        <f t="shared" si="0"/>
        <v>0</v>
      </c>
      <c r="I84" s="54"/>
      <c r="J84" s="52">
        <f t="shared" si="1"/>
        <v>0</v>
      </c>
      <c r="K84" s="52">
        <f t="shared" si="2"/>
        <v>0</v>
      </c>
      <c r="N84" s="23">
        <v>50.2</v>
      </c>
    </row>
    <row r="85" spans="2:14" ht="28.5">
      <c r="B85" s="50" t="s">
        <v>167</v>
      </c>
      <c r="C85" s="50" t="s">
        <v>168</v>
      </c>
      <c r="D85" s="51" t="s">
        <v>44</v>
      </c>
      <c r="E85" s="52">
        <v>70</v>
      </c>
      <c r="F85" s="53"/>
      <c r="G85" s="53"/>
      <c r="H85" s="52">
        <f t="shared" si="0"/>
        <v>0</v>
      </c>
      <c r="I85" s="54"/>
      <c r="J85" s="52">
        <f t="shared" si="1"/>
        <v>0</v>
      </c>
      <c r="K85" s="52">
        <f t="shared" si="2"/>
        <v>0</v>
      </c>
      <c r="N85" s="23">
        <v>1.15</v>
      </c>
    </row>
    <row r="86" spans="2:14" ht="42.75">
      <c r="B86" s="50" t="s">
        <v>169</v>
      </c>
      <c r="C86" s="50" t="s">
        <v>170</v>
      </c>
      <c r="D86" s="51" t="s">
        <v>44</v>
      </c>
      <c r="E86" s="52">
        <v>70</v>
      </c>
      <c r="F86" s="53"/>
      <c r="G86" s="53"/>
      <c r="H86" s="52">
        <f t="shared" si="0"/>
        <v>0</v>
      </c>
      <c r="I86" s="54"/>
      <c r="J86" s="52">
        <f t="shared" si="1"/>
        <v>0</v>
      </c>
      <c r="K86" s="52">
        <f t="shared" si="2"/>
        <v>0</v>
      </c>
      <c r="N86" s="23">
        <v>95.65</v>
      </c>
    </row>
    <row r="87" spans="2:14" ht="42.75">
      <c r="B87" s="50" t="s">
        <v>171</v>
      </c>
      <c r="C87" s="50" t="s">
        <v>172</v>
      </c>
      <c r="D87" s="51" t="s">
        <v>44</v>
      </c>
      <c r="E87" s="52">
        <v>140</v>
      </c>
      <c r="F87" s="53"/>
      <c r="G87" s="53"/>
      <c r="H87" s="52">
        <f t="shared" si="0"/>
        <v>0</v>
      </c>
      <c r="I87" s="54"/>
      <c r="J87" s="52">
        <f t="shared" si="1"/>
        <v>0</v>
      </c>
      <c r="K87" s="52">
        <f t="shared" si="2"/>
        <v>0</v>
      </c>
      <c r="N87" s="23">
        <v>0.59</v>
      </c>
    </row>
    <row r="88" spans="2:14" ht="42.75">
      <c r="B88" s="50" t="s">
        <v>173</v>
      </c>
      <c r="C88" s="50" t="s">
        <v>174</v>
      </c>
      <c r="D88" s="51" t="s">
        <v>44</v>
      </c>
      <c r="E88" s="52">
        <v>140</v>
      </c>
      <c r="F88" s="53"/>
      <c r="G88" s="53"/>
      <c r="H88" s="52">
        <f t="shared" si="0"/>
        <v>0</v>
      </c>
      <c r="I88" s="54"/>
      <c r="J88" s="52">
        <f t="shared" si="1"/>
        <v>0</v>
      </c>
      <c r="K88" s="52">
        <f t="shared" si="2"/>
        <v>0</v>
      </c>
      <c r="N88" s="23">
        <v>32.41</v>
      </c>
    </row>
    <row r="89" spans="2:14" ht="28.5">
      <c r="B89" s="50" t="s">
        <v>175</v>
      </c>
      <c r="C89" s="50" t="s">
        <v>176</v>
      </c>
      <c r="D89" s="51" t="s">
        <v>44</v>
      </c>
      <c r="E89" s="52">
        <v>26</v>
      </c>
      <c r="F89" s="53"/>
      <c r="G89" s="53"/>
      <c r="H89" s="52">
        <f t="shared" si="0"/>
        <v>0</v>
      </c>
      <c r="I89" s="54"/>
      <c r="J89" s="52">
        <f t="shared" si="1"/>
        <v>0</v>
      </c>
      <c r="K89" s="52">
        <f t="shared" si="2"/>
        <v>0</v>
      </c>
      <c r="N89" s="23">
        <v>10.05</v>
      </c>
    </row>
    <row r="90" spans="2:14" ht="42.75">
      <c r="B90" s="50" t="s">
        <v>177</v>
      </c>
      <c r="C90" s="50" t="s">
        <v>178</v>
      </c>
      <c r="D90" s="51" t="s">
        <v>44</v>
      </c>
      <c r="E90" s="52">
        <v>3</v>
      </c>
      <c r="F90" s="53"/>
      <c r="G90" s="53"/>
      <c r="H90" s="52">
        <f t="shared" si="0"/>
        <v>0</v>
      </c>
      <c r="I90" s="54"/>
      <c r="J90" s="52">
        <f t="shared" si="1"/>
        <v>0</v>
      </c>
      <c r="K90" s="52">
        <f t="shared" si="2"/>
        <v>0</v>
      </c>
      <c r="N90" s="23">
        <v>16.32</v>
      </c>
    </row>
    <row r="91" spans="2:14" ht="42.75">
      <c r="B91" s="50" t="s">
        <v>179</v>
      </c>
      <c r="C91" s="50" t="s">
        <v>180</v>
      </c>
      <c r="D91" s="51" t="s">
        <v>44</v>
      </c>
      <c r="E91" s="52">
        <v>5</v>
      </c>
      <c r="F91" s="53"/>
      <c r="G91" s="53"/>
      <c r="H91" s="52">
        <f t="shared" si="0"/>
        <v>0</v>
      </c>
      <c r="I91" s="54"/>
      <c r="J91" s="52">
        <f t="shared" si="1"/>
        <v>0</v>
      </c>
      <c r="K91" s="52">
        <f t="shared" si="2"/>
        <v>0</v>
      </c>
      <c r="N91" s="23">
        <v>18.06</v>
      </c>
    </row>
    <row r="92" spans="2:14" ht="42.75">
      <c r="B92" s="50" t="s">
        <v>181</v>
      </c>
      <c r="C92" s="50" t="s">
        <v>182</v>
      </c>
      <c r="D92" s="51" t="s">
        <v>44</v>
      </c>
      <c r="E92" s="52">
        <v>1</v>
      </c>
      <c r="F92" s="53"/>
      <c r="G92" s="53"/>
      <c r="H92" s="52">
        <f t="shared" si="0"/>
        <v>0</v>
      </c>
      <c r="I92" s="54"/>
      <c r="J92" s="52">
        <f t="shared" si="1"/>
        <v>0</v>
      </c>
      <c r="K92" s="52">
        <f t="shared" si="2"/>
        <v>0</v>
      </c>
      <c r="N92" s="23">
        <v>110.54</v>
      </c>
    </row>
    <row r="93" spans="2:14" ht="42.75">
      <c r="B93" s="50" t="s">
        <v>183</v>
      </c>
      <c r="C93" s="50" t="s">
        <v>184</v>
      </c>
      <c r="D93" s="51" t="s">
        <v>44</v>
      </c>
      <c r="E93" s="52">
        <v>2</v>
      </c>
      <c r="F93" s="53"/>
      <c r="G93" s="53"/>
      <c r="H93" s="52">
        <f t="shared" si="0"/>
        <v>0</v>
      </c>
      <c r="I93" s="54"/>
      <c r="J93" s="52">
        <f t="shared" si="1"/>
        <v>0</v>
      </c>
      <c r="K93" s="52">
        <f t="shared" si="2"/>
        <v>0</v>
      </c>
      <c r="N93" s="23">
        <v>114.67</v>
      </c>
    </row>
    <row r="94" spans="2:14" ht="42.75">
      <c r="B94" s="50" t="s">
        <v>185</v>
      </c>
      <c r="C94" s="50" t="s">
        <v>186</v>
      </c>
      <c r="D94" s="51" t="s">
        <v>44</v>
      </c>
      <c r="E94" s="52">
        <v>1</v>
      </c>
      <c r="F94" s="53"/>
      <c r="G94" s="53"/>
      <c r="H94" s="52">
        <f t="shared" si="0"/>
        <v>0</v>
      </c>
      <c r="I94" s="54"/>
      <c r="J94" s="52">
        <f t="shared" si="1"/>
        <v>0</v>
      </c>
      <c r="K94" s="52">
        <f t="shared" si="2"/>
        <v>0</v>
      </c>
      <c r="N94" s="23">
        <v>121.57</v>
      </c>
    </row>
    <row r="95" spans="2:14" ht="42.75">
      <c r="B95" s="50" t="s">
        <v>187</v>
      </c>
      <c r="C95" s="50" t="s">
        <v>188</v>
      </c>
      <c r="D95" s="51" t="s">
        <v>44</v>
      </c>
      <c r="E95" s="52">
        <v>1</v>
      </c>
      <c r="F95" s="53"/>
      <c r="G95" s="53"/>
      <c r="H95" s="52">
        <f t="shared" si="0"/>
        <v>0</v>
      </c>
      <c r="I95" s="54"/>
      <c r="J95" s="52">
        <f t="shared" si="1"/>
        <v>0</v>
      </c>
      <c r="K95" s="52">
        <f t="shared" si="2"/>
        <v>0</v>
      </c>
      <c r="N95" s="23">
        <v>130.27</v>
      </c>
    </row>
    <row r="96" spans="2:14" ht="28.5">
      <c r="B96" s="50" t="s">
        <v>189</v>
      </c>
      <c r="C96" s="50" t="s">
        <v>190</v>
      </c>
      <c r="D96" s="51" t="s">
        <v>44</v>
      </c>
      <c r="E96" s="52">
        <v>6</v>
      </c>
      <c r="F96" s="53"/>
      <c r="G96" s="53"/>
      <c r="H96" s="52">
        <f t="shared" si="0"/>
        <v>0</v>
      </c>
      <c r="I96" s="54"/>
      <c r="J96" s="52">
        <f t="shared" si="1"/>
        <v>0</v>
      </c>
      <c r="K96" s="52">
        <f t="shared" si="2"/>
        <v>0</v>
      </c>
      <c r="N96" s="23">
        <v>225.49</v>
      </c>
    </row>
    <row r="97" spans="2:14" ht="28.5">
      <c r="B97" s="50" t="s">
        <v>191</v>
      </c>
      <c r="C97" s="50" t="s">
        <v>192</v>
      </c>
      <c r="D97" s="51" t="s">
        <v>44</v>
      </c>
      <c r="E97" s="52">
        <v>12</v>
      </c>
      <c r="F97" s="53"/>
      <c r="G97" s="53"/>
      <c r="H97" s="52">
        <f t="shared" si="0"/>
        <v>0</v>
      </c>
      <c r="I97" s="54"/>
      <c r="J97" s="52">
        <f t="shared" si="1"/>
        <v>0</v>
      </c>
      <c r="K97" s="52">
        <f t="shared" si="2"/>
        <v>0</v>
      </c>
      <c r="N97" s="23">
        <v>229.33</v>
      </c>
    </row>
    <row r="98" spans="2:14" ht="42.75">
      <c r="B98" s="50" t="s">
        <v>193</v>
      </c>
      <c r="C98" s="50" t="s">
        <v>194</v>
      </c>
      <c r="D98" s="51" t="s">
        <v>44</v>
      </c>
      <c r="E98" s="52">
        <v>17</v>
      </c>
      <c r="F98" s="53"/>
      <c r="G98" s="53"/>
      <c r="H98" s="52">
        <f t="shared" si="0"/>
        <v>0</v>
      </c>
      <c r="I98" s="54"/>
      <c r="J98" s="52">
        <f t="shared" si="1"/>
        <v>0</v>
      </c>
      <c r="K98" s="52">
        <f t="shared" si="2"/>
        <v>0</v>
      </c>
      <c r="N98" s="23">
        <v>144.09</v>
      </c>
    </row>
    <row r="99" spans="2:14" ht="28.5">
      <c r="B99" s="50" t="s">
        <v>195</v>
      </c>
      <c r="C99" s="50" t="s">
        <v>153</v>
      </c>
      <c r="D99" s="51" t="s">
        <v>62</v>
      </c>
      <c r="E99" s="52">
        <v>2</v>
      </c>
      <c r="F99" s="53"/>
      <c r="G99" s="53"/>
      <c r="H99" s="52">
        <f t="shared" si="0"/>
        <v>0</v>
      </c>
      <c r="I99" s="54"/>
      <c r="J99" s="52">
        <f t="shared" si="1"/>
        <v>0</v>
      </c>
      <c r="K99" s="52">
        <f t="shared" si="2"/>
        <v>0</v>
      </c>
      <c r="N99" s="23">
        <v>401.64</v>
      </c>
    </row>
    <row r="100" spans="2:14" ht="14.25">
      <c r="B100" s="50" t="s">
        <v>196</v>
      </c>
      <c r="C100" s="50" t="s">
        <v>157</v>
      </c>
      <c r="D100" s="51" t="s">
        <v>106</v>
      </c>
      <c r="E100" s="52">
        <v>5</v>
      </c>
      <c r="F100" s="53"/>
      <c r="G100" s="53"/>
      <c r="H100" s="52">
        <f t="shared" si="0"/>
        <v>0</v>
      </c>
      <c r="I100" s="54"/>
      <c r="J100" s="52">
        <f t="shared" si="1"/>
        <v>0</v>
      </c>
      <c r="K100" s="52">
        <f t="shared" si="2"/>
        <v>0</v>
      </c>
      <c r="N100" s="23">
        <v>67.78</v>
      </c>
    </row>
    <row r="101" spans="2:14" ht="42.75">
      <c r="B101" s="50" t="s">
        <v>197</v>
      </c>
      <c r="C101" s="50" t="s">
        <v>198</v>
      </c>
      <c r="D101" s="51" t="s">
        <v>44</v>
      </c>
      <c r="E101" s="52">
        <v>194</v>
      </c>
      <c r="F101" s="53"/>
      <c r="G101" s="53"/>
      <c r="H101" s="52">
        <f t="shared" si="0"/>
        <v>0</v>
      </c>
      <c r="I101" s="54"/>
      <c r="J101" s="52">
        <f t="shared" si="1"/>
        <v>0</v>
      </c>
      <c r="K101" s="52">
        <f t="shared" si="2"/>
        <v>0</v>
      </c>
      <c r="N101" s="23">
        <v>15.06</v>
      </c>
    </row>
    <row r="102" spans="2:14" ht="42.75">
      <c r="B102" s="50" t="s">
        <v>199</v>
      </c>
      <c r="C102" s="50" t="s">
        <v>200</v>
      </c>
      <c r="D102" s="51" t="s">
        <v>44</v>
      </c>
      <c r="E102" s="52">
        <v>388</v>
      </c>
      <c r="F102" s="53"/>
      <c r="G102" s="53"/>
      <c r="H102" s="52">
        <f t="shared" si="0"/>
        <v>0</v>
      </c>
      <c r="I102" s="54"/>
      <c r="J102" s="52">
        <f t="shared" si="1"/>
        <v>0</v>
      </c>
      <c r="K102" s="52">
        <f t="shared" si="2"/>
        <v>0</v>
      </c>
      <c r="N102" s="23">
        <v>45.58</v>
      </c>
    </row>
    <row r="103" spans="2:14" ht="28.5">
      <c r="B103" s="50" t="s">
        <v>201</v>
      </c>
      <c r="C103" s="50" t="s">
        <v>202</v>
      </c>
      <c r="D103" s="51" t="s">
        <v>44</v>
      </c>
      <c r="E103" s="52">
        <v>194</v>
      </c>
      <c r="F103" s="53"/>
      <c r="G103" s="53"/>
      <c r="H103" s="52">
        <f t="shared" si="0"/>
        <v>0</v>
      </c>
      <c r="I103" s="54"/>
      <c r="J103" s="52">
        <f t="shared" si="1"/>
        <v>0</v>
      </c>
      <c r="K103" s="52">
        <f t="shared" si="2"/>
        <v>0</v>
      </c>
      <c r="N103" s="23">
        <v>34.93</v>
      </c>
    </row>
    <row r="104" spans="2:14" ht="42.75">
      <c r="B104" s="50" t="s">
        <v>203</v>
      </c>
      <c r="C104" s="50" t="s">
        <v>204</v>
      </c>
      <c r="D104" s="51" t="s">
        <v>44</v>
      </c>
      <c r="E104" s="52">
        <v>776</v>
      </c>
      <c r="F104" s="53"/>
      <c r="G104" s="53"/>
      <c r="H104" s="52">
        <f t="shared" si="0"/>
        <v>0</v>
      </c>
      <c r="I104" s="54"/>
      <c r="J104" s="52">
        <f t="shared" si="1"/>
        <v>0</v>
      </c>
      <c r="K104" s="52">
        <f t="shared" si="2"/>
        <v>0</v>
      </c>
      <c r="N104" s="23">
        <v>72.78</v>
      </c>
    </row>
    <row r="105" spans="2:14" ht="57">
      <c r="B105" s="50" t="s">
        <v>205</v>
      </c>
      <c r="C105" s="50" t="s">
        <v>206</v>
      </c>
      <c r="D105" s="51" t="s">
        <v>122</v>
      </c>
      <c r="E105" s="52">
        <v>200</v>
      </c>
      <c r="F105" s="53"/>
      <c r="G105" s="53"/>
      <c r="H105" s="52">
        <f t="shared" si="0"/>
        <v>0</v>
      </c>
      <c r="I105" s="54"/>
      <c r="J105" s="52">
        <f t="shared" si="1"/>
        <v>0</v>
      </c>
      <c r="K105" s="52">
        <f t="shared" si="2"/>
        <v>0</v>
      </c>
      <c r="N105" s="23">
        <v>2.09</v>
      </c>
    </row>
    <row r="106" spans="2:14" ht="57">
      <c r="B106" s="50" t="s">
        <v>207</v>
      </c>
      <c r="C106" s="50" t="s">
        <v>208</v>
      </c>
      <c r="D106" s="51" t="s">
        <v>122</v>
      </c>
      <c r="E106" s="52">
        <v>60</v>
      </c>
      <c r="F106" s="53"/>
      <c r="G106" s="53"/>
      <c r="H106" s="52">
        <f t="shared" si="0"/>
        <v>0</v>
      </c>
      <c r="I106" s="54"/>
      <c r="J106" s="52">
        <f t="shared" si="1"/>
        <v>0</v>
      </c>
      <c r="K106" s="52">
        <f t="shared" si="2"/>
        <v>0</v>
      </c>
      <c r="N106" s="23">
        <v>11.4</v>
      </c>
    </row>
    <row r="107" spans="2:14" ht="28.5">
      <c r="B107" s="50" t="s">
        <v>209</v>
      </c>
      <c r="C107" s="50" t="s">
        <v>210</v>
      </c>
      <c r="D107" s="51" t="s">
        <v>44</v>
      </c>
      <c r="E107" s="52">
        <v>40</v>
      </c>
      <c r="F107" s="53"/>
      <c r="G107" s="53"/>
      <c r="H107" s="52">
        <f t="shared" si="0"/>
        <v>0</v>
      </c>
      <c r="I107" s="54"/>
      <c r="J107" s="52">
        <f t="shared" si="1"/>
        <v>0</v>
      </c>
      <c r="K107" s="52">
        <f t="shared" si="2"/>
        <v>0</v>
      </c>
      <c r="N107" s="23">
        <v>27.06</v>
      </c>
    </row>
    <row r="108" spans="2:14" ht="57">
      <c r="B108" s="50" t="s">
        <v>211</v>
      </c>
      <c r="C108" s="50" t="s">
        <v>212</v>
      </c>
      <c r="D108" s="51" t="s">
        <v>44</v>
      </c>
      <c r="E108" s="52">
        <v>40</v>
      </c>
      <c r="F108" s="53"/>
      <c r="G108" s="53"/>
      <c r="H108" s="52">
        <f t="shared" si="0"/>
        <v>0</v>
      </c>
      <c r="I108" s="54"/>
      <c r="J108" s="52">
        <f t="shared" si="1"/>
        <v>0</v>
      </c>
      <c r="K108" s="52">
        <f t="shared" si="2"/>
        <v>0</v>
      </c>
      <c r="N108" s="23">
        <v>10.34</v>
      </c>
    </row>
    <row r="109" spans="2:14" ht="57">
      <c r="B109" s="50" t="s">
        <v>213</v>
      </c>
      <c r="C109" s="50" t="s">
        <v>214</v>
      </c>
      <c r="D109" s="51" t="s">
        <v>44</v>
      </c>
      <c r="E109" s="52">
        <v>80</v>
      </c>
      <c r="F109" s="53"/>
      <c r="G109" s="53"/>
      <c r="H109" s="52">
        <f t="shared" si="0"/>
        <v>0</v>
      </c>
      <c r="I109" s="54"/>
      <c r="J109" s="52">
        <f t="shared" si="1"/>
        <v>0</v>
      </c>
      <c r="K109" s="52">
        <f t="shared" si="2"/>
        <v>0</v>
      </c>
      <c r="N109" s="23">
        <v>6.36</v>
      </c>
    </row>
    <row r="110" spans="2:14" ht="42.75">
      <c r="B110" s="50" t="s">
        <v>215</v>
      </c>
      <c r="C110" s="50" t="s">
        <v>216</v>
      </c>
      <c r="D110" s="51" t="s">
        <v>44</v>
      </c>
      <c r="E110" s="52">
        <v>60</v>
      </c>
      <c r="F110" s="53"/>
      <c r="G110" s="53"/>
      <c r="H110" s="52">
        <f t="shared" si="0"/>
        <v>0</v>
      </c>
      <c r="I110" s="54"/>
      <c r="J110" s="52">
        <f t="shared" si="1"/>
        <v>0</v>
      </c>
      <c r="K110" s="52">
        <f t="shared" si="2"/>
        <v>0</v>
      </c>
      <c r="N110" s="23">
        <v>5.56</v>
      </c>
    </row>
    <row r="111" spans="2:14" ht="28.5">
      <c r="B111" s="50" t="s">
        <v>217</v>
      </c>
      <c r="C111" s="50" t="s">
        <v>218</v>
      </c>
      <c r="D111" s="51" t="s">
        <v>44</v>
      </c>
      <c r="E111" s="52">
        <v>20</v>
      </c>
      <c r="F111" s="53"/>
      <c r="G111" s="53"/>
      <c r="H111" s="52">
        <f t="shared" si="0"/>
        <v>0</v>
      </c>
      <c r="I111" s="54"/>
      <c r="J111" s="52">
        <f t="shared" si="1"/>
        <v>0</v>
      </c>
      <c r="K111" s="52">
        <f t="shared" si="2"/>
        <v>0</v>
      </c>
      <c r="N111" s="23">
        <v>20.46</v>
      </c>
    </row>
    <row r="112" spans="2:14" ht="15">
      <c r="B112" s="45" t="s">
        <v>219</v>
      </c>
      <c r="C112" s="77" t="s">
        <v>220</v>
      </c>
      <c r="D112" s="46"/>
      <c r="E112" s="47"/>
      <c r="F112" s="47"/>
      <c r="G112" s="47"/>
      <c r="H112" s="47">
        <f t="shared" si="0"/>
      </c>
      <c r="I112" s="48"/>
      <c r="J112" s="47">
        <f t="shared" si="1"/>
      </c>
      <c r="K112" s="49">
        <f t="shared" si="2"/>
      </c>
      <c r="N112" s="23"/>
    </row>
    <row r="113" spans="2:14" ht="15">
      <c r="B113" s="45" t="s">
        <v>221</v>
      </c>
      <c r="C113" s="77" t="s">
        <v>222</v>
      </c>
      <c r="D113" s="46"/>
      <c r="E113" s="47"/>
      <c r="F113" s="47"/>
      <c r="G113" s="47"/>
      <c r="H113" s="47">
        <f t="shared" si="0"/>
      </c>
      <c r="I113" s="48"/>
      <c r="J113" s="47">
        <f t="shared" si="1"/>
      </c>
      <c r="K113" s="49">
        <f t="shared" si="2"/>
      </c>
      <c r="N113" s="23"/>
    </row>
    <row r="114" spans="2:14" ht="57">
      <c r="B114" s="50" t="s">
        <v>223</v>
      </c>
      <c r="C114" s="50" t="s">
        <v>206</v>
      </c>
      <c r="D114" s="51" t="s">
        <v>122</v>
      </c>
      <c r="E114" s="52">
        <v>1900</v>
      </c>
      <c r="F114" s="53"/>
      <c r="G114" s="53"/>
      <c r="H114" s="52">
        <f t="shared" si="0"/>
        <v>0</v>
      </c>
      <c r="I114" s="54"/>
      <c r="J114" s="52">
        <f t="shared" si="1"/>
        <v>0</v>
      </c>
      <c r="K114" s="52">
        <f t="shared" si="2"/>
        <v>0</v>
      </c>
      <c r="N114" s="23">
        <v>2.09</v>
      </c>
    </row>
    <row r="115" spans="2:14" ht="57">
      <c r="B115" s="50" t="s">
        <v>224</v>
      </c>
      <c r="C115" s="50" t="s">
        <v>225</v>
      </c>
      <c r="D115" s="51" t="s">
        <v>122</v>
      </c>
      <c r="E115" s="52">
        <v>4600</v>
      </c>
      <c r="F115" s="53"/>
      <c r="G115" s="53"/>
      <c r="H115" s="52">
        <f t="shared" si="0"/>
        <v>0</v>
      </c>
      <c r="I115" s="54"/>
      <c r="J115" s="52">
        <f t="shared" si="1"/>
        <v>0</v>
      </c>
      <c r="K115" s="52">
        <f t="shared" si="2"/>
        <v>0</v>
      </c>
      <c r="N115" s="23">
        <v>2.95</v>
      </c>
    </row>
    <row r="116" spans="2:14" ht="42.75">
      <c r="B116" s="50" t="s">
        <v>226</v>
      </c>
      <c r="C116" s="50" t="s">
        <v>227</v>
      </c>
      <c r="D116" s="51" t="s">
        <v>122</v>
      </c>
      <c r="E116" s="52">
        <v>10560</v>
      </c>
      <c r="F116" s="53"/>
      <c r="G116" s="53"/>
      <c r="H116" s="52">
        <f t="shared" si="0"/>
        <v>0</v>
      </c>
      <c r="I116" s="54"/>
      <c r="J116" s="52">
        <f t="shared" si="1"/>
        <v>0</v>
      </c>
      <c r="K116" s="52">
        <f t="shared" si="2"/>
        <v>0</v>
      </c>
      <c r="N116" s="23">
        <v>4.57</v>
      </c>
    </row>
    <row r="117" spans="2:14" ht="42.75">
      <c r="B117" s="50" t="s">
        <v>228</v>
      </c>
      <c r="C117" s="50" t="s">
        <v>229</v>
      </c>
      <c r="D117" s="51" t="s">
        <v>122</v>
      </c>
      <c r="E117" s="52">
        <v>650</v>
      </c>
      <c r="F117" s="53"/>
      <c r="G117" s="53"/>
      <c r="H117" s="52">
        <f t="shared" si="0"/>
        <v>0</v>
      </c>
      <c r="I117" s="54"/>
      <c r="J117" s="52">
        <f t="shared" si="1"/>
        <v>0</v>
      </c>
      <c r="K117" s="52">
        <f t="shared" si="2"/>
        <v>0</v>
      </c>
      <c r="N117" s="23">
        <v>6.2</v>
      </c>
    </row>
    <row r="118" spans="2:14" ht="42.75">
      <c r="B118" s="50" t="s">
        <v>230</v>
      </c>
      <c r="C118" s="50" t="s">
        <v>231</v>
      </c>
      <c r="D118" s="51" t="s">
        <v>122</v>
      </c>
      <c r="E118" s="52">
        <v>1000</v>
      </c>
      <c r="F118" s="53"/>
      <c r="G118" s="53"/>
      <c r="H118" s="52">
        <f t="shared" si="0"/>
        <v>0</v>
      </c>
      <c r="I118" s="54"/>
      <c r="J118" s="52">
        <f t="shared" si="1"/>
        <v>0</v>
      </c>
      <c r="K118" s="52">
        <f t="shared" si="2"/>
        <v>0</v>
      </c>
      <c r="N118" s="23">
        <v>9.96</v>
      </c>
    </row>
    <row r="119" spans="2:14" ht="42.75">
      <c r="B119" s="50" t="s">
        <v>232</v>
      </c>
      <c r="C119" s="50" t="s">
        <v>233</v>
      </c>
      <c r="D119" s="51" t="s">
        <v>122</v>
      </c>
      <c r="E119" s="52">
        <v>165</v>
      </c>
      <c r="F119" s="53"/>
      <c r="G119" s="53"/>
      <c r="H119" s="52">
        <f t="shared" si="0"/>
        <v>0</v>
      </c>
      <c r="I119" s="54"/>
      <c r="J119" s="52">
        <f t="shared" si="1"/>
        <v>0</v>
      </c>
      <c r="K119" s="52">
        <f t="shared" si="2"/>
        <v>0</v>
      </c>
      <c r="N119" s="23">
        <v>9.45</v>
      </c>
    </row>
    <row r="120" spans="2:14" ht="42.75">
      <c r="B120" s="50" t="s">
        <v>234</v>
      </c>
      <c r="C120" s="50" t="s">
        <v>235</v>
      </c>
      <c r="D120" s="51" t="s">
        <v>122</v>
      </c>
      <c r="E120" s="52">
        <v>400</v>
      </c>
      <c r="F120" s="53"/>
      <c r="G120" s="53"/>
      <c r="H120" s="52">
        <f t="shared" si="0"/>
        <v>0</v>
      </c>
      <c r="I120" s="54"/>
      <c r="J120" s="52">
        <f t="shared" si="1"/>
        <v>0</v>
      </c>
      <c r="K120" s="52">
        <f t="shared" si="2"/>
        <v>0</v>
      </c>
      <c r="N120" s="23">
        <v>16.43</v>
      </c>
    </row>
    <row r="121" spans="2:14" ht="42.75">
      <c r="B121" s="50" t="s">
        <v>236</v>
      </c>
      <c r="C121" s="50" t="s">
        <v>237</v>
      </c>
      <c r="D121" s="51" t="s">
        <v>122</v>
      </c>
      <c r="E121" s="52">
        <v>250</v>
      </c>
      <c r="F121" s="53"/>
      <c r="G121" s="53"/>
      <c r="H121" s="52">
        <f t="shared" si="0"/>
        <v>0</v>
      </c>
      <c r="I121" s="54"/>
      <c r="J121" s="52">
        <f t="shared" si="1"/>
        <v>0</v>
      </c>
      <c r="K121" s="52">
        <f t="shared" si="2"/>
        <v>0</v>
      </c>
      <c r="N121" s="23">
        <v>21.88</v>
      </c>
    </row>
    <row r="122" spans="2:14" ht="42.75">
      <c r="B122" s="50" t="s">
        <v>238</v>
      </c>
      <c r="C122" s="50" t="s">
        <v>239</v>
      </c>
      <c r="D122" s="51" t="s">
        <v>122</v>
      </c>
      <c r="E122" s="52">
        <v>600</v>
      </c>
      <c r="F122" s="53"/>
      <c r="G122" s="53"/>
      <c r="H122" s="52">
        <f t="shared" si="0"/>
        <v>0</v>
      </c>
      <c r="I122" s="54"/>
      <c r="J122" s="52">
        <f t="shared" si="1"/>
        <v>0</v>
      </c>
      <c r="K122" s="52">
        <f t="shared" si="2"/>
        <v>0</v>
      </c>
      <c r="N122" s="23">
        <v>15.96</v>
      </c>
    </row>
    <row r="123" spans="2:14" ht="57">
      <c r="B123" s="50" t="s">
        <v>240</v>
      </c>
      <c r="C123" s="50" t="s">
        <v>241</v>
      </c>
      <c r="D123" s="51" t="s">
        <v>122</v>
      </c>
      <c r="E123" s="52">
        <v>600</v>
      </c>
      <c r="F123" s="53"/>
      <c r="G123" s="53"/>
      <c r="H123" s="52">
        <f t="shared" si="0"/>
        <v>0</v>
      </c>
      <c r="I123" s="54"/>
      <c r="J123" s="52">
        <f t="shared" si="1"/>
        <v>0</v>
      </c>
      <c r="K123" s="52">
        <f t="shared" si="2"/>
        <v>0</v>
      </c>
      <c r="N123" s="23">
        <v>3.64</v>
      </c>
    </row>
    <row r="124" spans="2:14" ht="14.25">
      <c r="B124" s="50" t="s">
        <v>242</v>
      </c>
      <c r="C124" s="50" t="s">
        <v>243</v>
      </c>
      <c r="D124" s="51" t="s">
        <v>122</v>
      </c>
      <c r="E124" s="52">
        <v>20</v>
      </c>
      <c r="F124" s="53"/>
      <c r="G124" s="53"/>
      <c r="H124" s="52">
        <f t="shared" si="0"/>
        <v>0</v>
      </c>
      <c r="I124" s="54"/>
      <c r="J124" s="52">
        <f t="shared" si="1"/>
        <v>0</v>
      </c>
      <c r="K124" s="52">
        <f t="shared" si="2"/>
        <v>0</v>
      </c>
      <c r="N124" s="23">
        <v>9.79</v>
      </c>
    </row>
    <row r="125" spans="2:14" ht="15">
      <c r="B125" s="45" t="s">
        <v>244</v>
      </c>
      <c r="C125" s="77" t="s">
        <v>245</v>
      </c>
      <c r="D125" s="46"/>
      <c r="E125" s="47"/>
      <c r="F125" s="47"/>
      <c r="G125" s="47"/>
      <c r="H125" s="47">
        <f t="shared" si="0"/>
      </c>
      <c r="I125" s="48"/>
      <c r="J125" s="47">
        <f t="shared" si="1"/>
      </c>
      <c r="K125" s="49">
        <f t="shared" si="2"/>
      </c>
      <c r="N125" s="23"/>
    </row>
    <row r="126" spans="2:14" ht="28.5">
      <c r="B126" s="50" t="s">
        <v>246</v>
      </c>
      <c r="C126" s="50" t="s">
        <v>190</v>
      </c>
      <c r="D126" s="51" t="s">
        <v>44</v>
      </c>
      <c r="E126" s="52">
        <v>13</v>
      </c>
      <c r="F126" s="53"/>
      <c r="G126" s="53"/>
      <c r="H126" s="52">
        <f t="shared" si="0"/>
        <v>0</v>
      </c>
      <c r="I126" s="54"/>
      <c r="J126" s="52">
        <f t="shared" si="1"/>
        <v>0</v>
      </c>
      <c r="K126" s="52">
        <f t="shared" si="2"/>
        <v>0</v>
      </c>
      <c r="N126" s="23">
        <v>225.49</v>
      </c>
    </row>
    <row r="127" spans="2:14" ht="42.75">
      <c r="B127" s="50" t="s">
        <v>247</v>
      </c>
      <c r="C127" s="50" t="s">
        <v>248</v>
      </c>
      <c r="D127" s="51" t="s">
        <v>44</v>
      </c>
      <c r="E127" s="52">
        <v>1</v>
      </c>
      <c r="F127" s="53"/>
      <c r="G127" s="53"/>
      <c r="H127" s="52">
        <f t="shared" si="0"/>
        <v>0</v>
      </c>
      <c r="I127" s="54"/>
      <c r="J127" s="52">
        <f t="shared" si="1"/>
        <v>0</v>
      </c>
      <c r="K127" s="52">
        <f t="shared" si="2"/>
        <v>0</v>
      </c>
      <c r="N127" s="23">
        <v>873.46</v>
      </c>
    </row>
    <row r="128" spans="2:14" ht="42.75">
      <c r="B128" s="50" t="s">
        <v>249</v>
      </c>
      <c r="C128" s="50" t="s">
        <v>250</v>
      </c>
      <c r="D128" s="51" t="s">
        <v>44</v>
      </c>
      <c r="E128" s="52">
        <v>2</v>
      </c>
      <c r="F128" s="53"/>
      <c r="G128" s="53"/>
      <c r="H128" s="52">
        <f t="shared" si="0"/>
        <v>0</v>
      </c>
      <c r="I128" s="54"/>
      <c r="J128" s="52">
        <f t="shared" si="1"/>
        <v>0</v>
      </c>
      <c r="K128" s="52">
        <f t="shared" si="2"/>
        <v>0</v>
      </c>
      <c r="N128" s="23">
        <v>110.54</v>
      </c>
    </row>
    <row r="129" spans="2:14" ht="42.75">
      <c r="B129" s="50" t="s">
        <v>251</v>
      </c>
      <c r="C129" s="50" t="s">
        <v>184</v>
      </c>
      <c r="D129" s="51" t="s">
        <v>44</v>
      </c>
      <c r="E129" s="52">
        <v>2</v>
      </c>
      <c r="F129" s="53"/>
      <c r="G129" s="53"/>
      <c r="H129" s="52">
        <f t="shared" si="0"/>
        <v>0</v>
      </c>
      <c r="I129" s="54"/>
      <c r="J129" s="52">
        <f t="shared" si="1"/>
        <v>0</v>
      </c>
      <c r="K129" s="52">
        <f t="shared" si="2"/>
        <v>0</v>
      </c>
      <c r="N129" s="23">
        <v>114.67</v>
      </c>
    </row>
    <row r="130" spans="2:14" ht="42.75">
      <c r="B130" s="50" t="s">
        <v>252</v>
      </c>
      <c r="C130" s="50" t="s">
        <v>186</v>
      </c>
      <c r="D130" s="51" t="s">
        <v>44</v>
      </c>
      <c r="E130" s="52">
        <v>2</v>
      </c>
      <c r="F130" s="53"/>
      <c r="G130" s="53"/>
      <c r="H130" s="52">
        <f t="shared" si="0"/>
        <v>0</v>
      </c>
      <c r="I130" s="54"/>
      <c r="J130" s="52">
        <f t="shared" si="1"/>
        <v>0</v>
      </c>
      <c r="K130" s="52">
        <f t="shared" si="2"/>
        <v>0</v>
      </c>
      <c r="N130" s="23">
        <v>121.57</v>
      </c>
    </row>
    <row r="131" spans="2:14" ht="42.75">
      <c r="B131" s="50" t="s">
        <v>253</v>
      </c>
      <c r="C131" s="50" t="s">
        <v>188</v>
      </c>
      <c r="D131" s="51" t="s">
        <v>44</v>
      </c>
      <c r="E131" s="52">
        <v>2</v>
      </c>
      <c r="F131" s="53"/>
      <c r="G131" s="53"/>
      <c r="H131" s="52">
        <f t="shared" si="0"/>
        <v>0</v>
      </c>
      <c r="I131" s="54"/>
      <c r="J131" s="52">
        <f t="shared" si="1"/>
        <v>0</v>
      </c>
      <c r="K131" s="52">
        <f t="shared" si="2"/>
        <v>0</v>
      </c>
      <c r="N131" s="23">
        <v>130.27</v>
      </c>
    </row>
    <row r="132" spans="2:14" ht="42.75">
      <c r="B132" s="50" t="s">
        <v>254</v>
      </c>
      <c r="C132" s="50" t="s">
        <v>178</v>
      </c>
      <c r="D132" s="51" t="s">
        <v>44</v>
      </c>
      <c r="E132" s="52">
        <v>15</v>
      </c>
      <c r="F132" s="53"/>
      <c r="G132" s="53"/>
      <c r="H132" s="52">
        <f t="shared" si="0"/>
        <v>0</v>
      </c>
      <c r="I132" s="54"/>
      <c r="J132" s="52">
        <f t="shared" si="1"/>
        <v>0</v>
      </c>
      <c r="K132" s="52">
        <f t="shared" si="2"/>
        <v>0</v>
      </c>
      <c r="N132" s="23">
        <v>16.32</v>
      </c>
    </row>
    <row r="133" spans="2:14" ht="42.75">
      <c r="B133" s="50" t="s">
        <v>255</v>
      </c>
      <c r="C133" s="50" t="s">
        <v>256</v>
      </c>
      <c r="D133" s="51" t="s">
        <v>44</v>
      </c>
      <c r="E133" s="52">
        <v>2</v>
      </c>
      <c r="F133" s="53"/>
      <c r="G133" s="53"/>
      <c r="H133" s="52">
        <f t="shared" si="0"/>
        <v>0</v>
      </c>
      <c r="I133" s="54"/>
      <c r="J133" s="52">
        <f t="shared" si="1"/>
        <v>0</v>
      </c>
      <c r="K133" s="52">
        <f t="shared" si="2"/>
        <v>0</v>
      </c>
      <c r="N133" s="23">
        <v>16.97</v>
      </c>
    </row>
    <row r="134" spans="2:14" ht="42.75">
      <c r="B134" s="50" t="s">
        <v>257</v>
      </c>
      <c r="C134" s="50" t="s">
        <v>256</v>
      </c>
      <c r="D134" s="51" t="s">
        <v>44</v>
      </c>
      <c r="E134" s="52">
        <v>7</v>
      </c>
      <c r="F134" s="53"/>
      <c r="G134" s="53"/>
      <c r="H134" s="52">
        <f t="shared" si="0"/>
        <v>0</v>
      </c>
      <c r="I134" s="54"/>
      <c r="J134" s="52">
        <f t="shared" si="1"/>
        <v>0</v>
      </c>
      <c r="K134" s="52">
        <f t="shared" si="2"/>
        <v>0</v>
      </c>
      <c r="N134" s="23">
        <v>16.97</v>
      </c>
    </row>
    <row r="135" spans="2:14" ht="42.75">
      <c r="B135" s="50" t="s">
        <v>258</v>
      </c>
      <c r="C135" s="50" t="s">
        <v>259</v>
      </c>
      <c r="D135" s="51" t="s">
        <v>44</v>
      </c>
      <c r="E135" s="52">
        <v>2</v>
      </c>
      <c r="F135" s="53"/>
      <c r="G135" s="53"/>
      <c r="H135" s="52">
        <f t="shared" si="0"/>
        <v>0</v>
      </c>
      <c r="I135" s="54"/>
      <c r="J135" s="52">
        <f t="shared" si="1"/>
        <v>0</v>
      </c>
      <c r="K135" s="52">
        <f t="shared" si="2"/>
        <v>0</v>
      </c>
      <c r="N135" s="23">
        <v>18.06</v>
      </c>
    </row>
    <row r="136" spans="2:14" ht="42.75">
      <c r="B136" s="50" t="s">
        <v>260</v>
      </c>
      <c r="C136" s="50" t="s">
        <v>180</v>
      </c>
      <c r="D136" s="51" t="s">
        <v>44</v>
      </c>
      <c r="E136" s="52">
        <v>49</v>
      </c>
      <c r="F136" s="53"/>
      <c r="G136" s="53"/>
      <c r="H136" s="52">
        <f t="shared" si="0"/>
        <v>0</v>
      </c>
      <c r="I136" s="54"/>
      <c r="J136" s="52">
        <f t="shared" si="1"/>
        <v>0</v>
      </c>
      <c r="K136" s="52">
        <f t="shared" si="2"/>
        <v>0</v>
      </c>
      <c r="N136" s="23">
        <v>18.06</v>
      </c>
    </row>
    <row r="137" spans="2:14" ht="28.5">
      <c r="B137" s="50" t="s">
        <v>261</v>
      </c>
      <c r="C137" s="50" t="s">
        <v>262</v>
      </c>
      <c r="D137" s="51" t="s">
        <v>44</v>
      </c>
      <c r="E137" s="52">
        <v>2</v>
      </c>
      <c r="F137" s="53"/>
      <c r="G137" s="53"/>
      <c r="H137" s="52">
        <f t="shared" si="0"/>
        <v>0</v>
      </c>
      <c r="I137" s="54"/>
      <c r="J137" s="52">
        <f t="shared" si="1"/>
        <v>0</v>
      </c>
      <c r="K137" s="52">
        <f t="shared" si="2"/>
        <v>0</v>
      </c>
      <c r="N137" s="23">
        <v>556.09</v>
      </c>
    </row>
    <row r="138" spans="2:14" ht="28.5">
      <c r="B138" s="50" t="s">
        <v>263</v>
      </c>
      <c r="C138" s="50" t="s">
        <v>264</v>
      </c>
      <c r="D138" s="51" t="s">
        <v>44</v>
      </c>
      <c r="E138" s="52">
        <v>2</v>
      </c>
      <c r="F138" s="53"/>
      <c r="G138" s="53"/>
      <c r="H138" s="52">
        <f t="shared" si="0"/>
        <v>0</v>
      </c>
      <c r="I138" s="54"/>
      <c r="J138" s="52">
        <f t="shared" si="1"/>
        <v>0</v>
      </c>
      <c r="K138" s="52">
        <f t="shared" si="2"/>
        <v>0</v>
      </c>
      <c r="N138" s="23">
        <v>341</v>
      </c>
    </row>
    <row r="139" spans="2:14" ht="42.75">
      <c r="B139" s="50" t="s">
        <v>265</v>
      </c>
      <c r="C139" s="50" t="s">
        <v>194</v>
      </c>
      <c r="D139" s="51" t="s">
        <v>44</v>
      </c>
      <c r="E139" s="52">
        <v>24</v>
      </c>
      <c r="F139" s="53"/>
      <c r="G139" s="53"/>
      <c r="H139" s="52">
        <f t="shared" si="0"/>
        <v>0</v>
      </c>
      <c r="I139" s="54"/>
      <c r="J139" s="52">
        <f t="shared" si="1"/>
        <v>0</v>
      </c>
      <c r="K139" s="52">
        <f t="shared" si="2"/>
        <v>0</v>
      </c>
      <c r="N139" s="23">
        <v>144.09</v>
      </c>
    </row>
    <row r="140" spans="2:14" ht="42.75">
      <c r="B140" s="50" t="s">
        <v>266</v>
      </c>
      <c r="C140" s="50" t="s">
        <v>267</v>
      </c>
      <c r="D140" s="51" t="s">
        <v>44</v>
      </c>
      <c r="E140" s="52">
        <v>4</v>
      </c>
      <c r="F140" s="53"/>
      <c r="G140" s="53"/>
      <c r="H140" s="52">
        <f t="shared" si="0"/>
        <v>0</v>
      </c>
      <c r="I140" s="54"/>
      <c r="J140" s="52">
        <f t="shared" si="1"/>
        <v>0</v>
      </c>
      <c r="K140" s="52">
        <f t="shared" si="2"/>
        <v>0</v>
      </c>
      <c r="N140" s="23">
        <v>36.39</v>
      </c>
    </row>
    <row r="141" spans="2:14" ht="15">
      <c r="B141" s="45" t="s">
        <v>268</v>
      </c>
      <c r="C141" s="77" t="s">
        <v>269</v>
      </c>
      <c r="D141" s="46"/>
      <c r="E141" s="47"/>
      <c r="F141" s="47"/>
      <c r="G141" s="47"/>
      <c r="H141" s="47">
        <f t="shared" si="0"/>
      </c>
      <c r="I141" s="48"/>
      <c r="J141" s="47">
        <f t="shared" si="1"/>
      </c>
      <c r="K141" s="49">
        <f t="shared" si="2"/>
      </c>
      <c r="N141" s="23"/>
    </row>
    <row r="142" spans="2:14" ht="14.25">
      <c r="B142" s="50" t="s">
        <v>270</v>
      </c>
      <c r="C142" s="50" t="s">
        <v>271</v>
      </c>
      <c r="D142" s="51" t="s">
        <v>122</v>
      </c>
      <c r="E142" s="52">
        <v>66</v>
      </c>
      <c r="F142" s="53"/>
      <c r="G142" s="53"/>
      <c r="H142" s="52">
        <f t="shared" si="0"/>
        <v>0</v>
      </c>
      <c r="I142" s="54"/>
      <c r="J142" s="52">
        <f t="shared" si="1"/>
        <v>0</v>
      </c>
      <c r="K142" s="52">
        <f t="shared" si="2"/>
        <v>0</v>
      </c>
      <c r="N142" s="23">
        <v>11.21</v>
      </c>
    </row>
    <row r="143" spans="2:14" ht="42.75">
      <c r="B143" s="50" t="s">
        <v>272</v>
      </c>
      <c r="C143" s="50" t="s">
        <v>273</v>
      </c>
      <c r="D143" s="51" t="s">
        <v>44</v>
      </c>
      <c r="E143" s="52">
        <v>33</v>
      </c>
      <c r="F143" s="53"/>
      <c r="G143" s="53"/>
      <c r="H143" s="52">
        <f t="shared" si="0"/>
        <v>0</v>
      </c>
      <c r="I143" s="54"/>
      <c r="J143" s="52">
        <f t="shared" si="1"/>
        <v>0</v>
      </c>
      <c r="K143" s="52">
        <f t="shared" si="2"/>
        <v>0</v>
      </c>
      <c r="N143" s="23">
        <v>43.63</v>
      </c>
    </row>
    <row r="144" spans="2:14" ht="14.25">
      <c r="B144" s="50" t="s">
        <v>274</v>
      </c>
      <c r="C144" s="50" t="s">
        <v>275</v>
      </c>
      <c r="D144" s="51" t="s">
        <v>44</v>
      </c>
      <c r="E144" s="52">
        <v>33</v>
      </c>
      <c r="F144" s="53"/>
      <c r="G144" s="53"/>
      <c r="H144" s="52">
        <f t="shared" si="0"/>
        <v>0</v>
      </c>
      <c r="I144" s="54"/>
      <c r="J144" s="52">
        <f t="shared" si="1"/>
        <v>0</v>
      </c>
      <c r="K144" s="52">
        <f t="shared" si="2"/>
        <v>0</v>
      </c>
      <c r="N144" s="23">
        <v>35.53</v>
      </c>
    </row>
    <row r="145" spans="2:14" ht="14.25">
      <c r="B145" s="50" t="s">
        <v>276</v>
      </c>
      <c r="C145" s="50" t="s">
        <v>277</v>
      </c>
      <c r="D145" s="51" t="s">
        <v>44</v>
      </c>
      <c r="E145" s="52">
        <v>19</v>
      </c>
      <c r="F145" s="53"/>
      <c r="G145" s="53"/>
      <c r="H145" s="52">
        <f aca="true" t="shared" si="9" ref="H145:H208">IF(E145&lt;&gt;"",ROUND(F145,2)+ROUND(G145,2),"")</f>
        <v>0</v>
      </c>
      <c r="I145" s="54"/>
      <c r="J145" s="52">
        <f aca="true" t="shared" si="10" ref="J145:J208">IF(E145&lt;&gt;"",ROUND(H145*(1+ROUND(I145,4)),2),"")</f>
        <v>0</v>
      </c>
      <c r="K145" s="52">
        <f aca="true" t="shared" si="11" ref="K145:K208">IF(E145&lt;&gt;"",ROUND(ROUND(J145,2)*ROUND(E145,2),2),"")</f>
        <v>0</v>
      </c>
      <c r="N145" s="23">
        <v>78.55</v>
      </c>
    </row>
    <row r="146" spans="2:14" ht="14.25">
      <c r="B146" s="50" t="s">
        <v>278</v>
      </c>
      <c r="C146" s="50" t="s">
        <v>279</v>
      </c>
      <c r="D146" s="51" t="s">
        <v>122</v>
      </c>
      <c r="E146" s="52">
        <v>230</v>
      </c>
      <c r="F146" s="53"/>
      <c r="G146" s="53"/>
      <c r="H146" s="52">
        <f t="shared" si="9"/>
        <v>0</v>
      </c>
      <c r="I146" s="54"/>
      <c r="J146" s="52">
        <f t="shared" si="10"/>
        <v>0</v>
      </c>
      <c r="K146" s="52">
        <f t="shared" si="11"/>
        <v>0</v>
      </c>
      <c r="N146" s="23">
        <v>46.71</v>
      </c>
    </row>
    <row r="147" spans="2:14" ht="28.5">
      <c r="B147" s="50" t="s">
        <v>280</v>
      </c>
      <c r="C147" s="50" t="s">
        <v>281</v>
      </c>
      <c r="D147" s="51" t="s">
        <v>44</v>
      </c>
      <c r="E147" s="52">
        <v>3</v>
      </c>
      <c r="F147" s="53"/>
      <c r="G147" s="53"/>
      <c r="H147" s="52">
        <f t="shared" si="9"/>
        <v>0</v>
      </c>
      <c r="I147" s="54"/>
      <c r="J147" s="52">
        <f t="shared" si="10"/>
        <v>0</v>
      </c>
      <c r="K147" s="52">
        <f t="shared" si="11"/>
        <v>0</v>
      </c>
      <c r="N147" s="23">
        <v>39.54</v>
      </c>
    </row>
    <row r="148" spans="2:14" ht="28.5">
      <c r="B148" s="50" t="s">
        <v>282</v>
      </c>
      <c r="C148" s="50" t="s">
        <v>283</v>
      </c>
      <c r="D148" s="51" t="s">
        <v>44</v>
      </c>
      <c r="E148" s="52">
        <v>3</v>
      </c>
      <c r="F148" s="53"/>
      <c r="G148" s="53"/>
      <c r="H148" s="52">
        <f t="shared" si="9"/>
        <v>0</v>
      </c>
      <c r="I148" s="54"/>
      <c r="J148" s="52">
        <f t="shared" si="10"/>
        <v>0</v>
      </c>
      <c r="K148" s="52">
        <f t="shared" si="11"/>
        <v>0</v>
      </c>
      <c r="N148" s="23">
        <v>31.18</v>
      </c>
    </row>
    <row r="149" spans="2:14" ht="28.5">
      <c r="B149" s="50" t="s">
        <v>284</v>
      </c>
      <c r="C149" s="50" t="s">
        <v>285</v>
      </c>
      <c r="D149" s="51" t="s">
        <v>44</v>
      </c>
      <c r="E149" s="52">
        <v>90</v>
      </c>
      <c r="F149" s="53"/>
      <c r="G149" s="53"/>
      <c r="H149" s="52">
        <f t="shared" si="9"/>
        <v>0</v>
      </c>
      <c r="I149" s="54"/>
      <c r="J149" s="52">
        <f t="shared" si="10"/>
        <v>0</v>
      </c>
      <c r="K149" s="52">
        <f t="shared" si="11"/>
        <v>0</v>
      </c>
      <c r="N149" s="23">
        <v>66.64</v>
      </c>
    </row>
    <row r="150" spans="2:14" ht="14.25">
      <c r="B150" s="50" t="s">
        <v>286</v>
      </c>
      <c r="C150" s="50" t="s">
        <v>287</v>
      </c>
      <c r="D150" s="51" t="s">
        <v>44</v>
      </c>
      <c r="E150" s="52">
        <v>1</v>
      </c>
      <c r="F150" s="53"/>
      <c r="G150" s="53"/>
      <c r="H150" s="52">
        <f t="shared" si="9"/>
        <v>0</v>
      </c>
      <c r="I150" s="54"/>
      <c r="J150" s="52">
        <f t="shared" si="10"/>
        <v>0</v>
      </c>
      <c r="K150" s="52">
        <f t="shared" si="11"/>
        <v>0</v>
      </c>
      <c r="N150" s="23">
        <v>23.8</v>
      </c>
    </row>
    <row r="151" spans="2:14" ht="14.25">
      <c r="B151" s="50" t="s">
        <v>288</v>
      </c>
      <c r="C151" s="50" t="s">
        <v>289</v>
      </c>
      <c r="D151" s="51" t="s">
        <v>44</v>
      </c>
      <c r="E151" s="52">
        <v>1</v>
      </c>
      <c r="F151" s="53"/>
      <c r="G151" s="53"/>
      <c r="H151" s="52">
        <f t="shared" si="9"/>
        <v>0</v>
      </c>
      <c r="I151" s="54"/>
      <c r="J151" s="52">
        <f t="shared" si="10"/>
        <v>0</v>
      </c>
      <c r="K151" s="52">
        <f t="shared" si="11"/>
        <v>0</v>
      </c>
      <c r="N151" s="23">
        <v>34.29</v>
      </c>
    </row>
    <row r="152" spans="2:14" ht="28.5">
      <c r="B152" s="50" t="s">
        <v>290</v>
      </c>
      <c r="C152" s="50" t="s">
        <v>291</v>
      </c>
      <c r="D152" s="51" t="s">
        <v>44</v>
      </c>
      <c r="E152" s="52">
        <v>4</v>
      </c>
      <c r="F152" s="53"/>
      <c r="G152" s="53"/>
      <c r="H152" s="52">
        <f t="shared" si="9"/>
        <v>0</v>
      </c>
      <c r="I152" s="54"/>
      <c r="J152" s="52">
        <f t="shared" si="10"/>
        <v>0</v>
      </c>
      <c r="K152" s="52">
        <f t="shared" si="11"/>
        <v>0</v>
      </c>
      <c r="N152" s="23">
        <v>138.92</v>
      </c>
    </row>
    <row r="153" spans="2:14" ht="28.5">
      <c r="B153" s="50" t="s">
        <v>292</v>
      </c>
      <c r="C153" s="50" t="s">
        <v>293</v>
      </c>
      <c r="D153" s="51" t="s">
        <v>44</v>
      </c>
      <c r="E153" s="52">
        <v>3</v>
      </c>
      <c r="F153" s="53"/>
      <c r="G153" s="53"/>
      <c r="H153" s="52">
        <f t="shared" si="9"/>
        <v>0</v>
      </c>
      <c r="I153" s="54"/>
      <c r="J153" s="52">
        <f t="shared" si="10"/>
        <v>0</v>
      </c>
      <c r="K153" s="52">
        <f t="shared" si="11"/>
        <v>0</v>
      </c>
      <c r="N153" s="23">
        <v>147.88</v>
      </c>
    </row>
    <row r="154" spans="2:14" ht="28.5">
      <c r="B154" s="50" t="s">
        <v>294</v>
      </c>
      <c r="C154" s="50" t="s">
        <v>295</v>
      </c>
      <c r="D154" s="51" t="s">
        <v>44</v>
      </c>
      <c r="E154" s="52">
        <v>2</v>
      </c>
      <c r="F154" s="53"/>
      <c r="G154" s="53"/>
      <c r="H154" s="52">
        <f t="shared" si="9"/>
        <v>0</v>
      </c>
      <c r="I154" s="54"/>
      <c r="J154" s="52">
        <f t="shared" si="10"/>
        <v>0</v>
      </c>
      <c r="K154" s="52">
        <f t="shared" si="11"/>
        <v>0</v>
      </c>
      <c r="N154" s="23">
        <v>106.33</v>
      </c>
    </row>
    <row r="155" spans="2:14" ht="28.5">
      <c r="B155" s="50" t="s">
        <v>296</v>
      </c>
      <c r="C155" s="50" t="s">
        <v>297</v>
      </c>
      <c r="D155" s="51" t="s">
        <v>44</v>
      </c>
      <c r="E155" s="52">
        <v>200</v>
      </c>
      <c r="F155" s="53"/>
      <c r="G155" s="53"/>
      <c r="H155" s="52">
        <f t="shared" si="9"/>
        <v>0</v>
      </c>
      <c r="I155" s="54"/>
      <c r="J155" s="52">
        <f t="shared" si="10"/>
        <v>0</v>
      </c>
      <c r="K155" s="52">
        <f t="shared" si="11"/>
        <v>0</v>
      </c>
      <c r="N155" s="23">
        <v>48.75</v>
      </c>
    </row>
    <row r="156" spans="2:14" ht="14.25">
      <c r="B156" s="50" t="s">
        <v>298</v>
      </c>
      <c r="C156" s="50" t="s">
        <v>299</v>
      </c>
      <c r="D156" s="51" t="s">
        <v>122</v>
      </c>
      <c r="E156" s="52">
        <v>6</v>
      </c>
      <c r="F156" s="53"/>
      <c r="G156" s="53"/>
      <c r="H156" s="52">
        <f t="shared" si="9"/>
        <v>0</v>
      </c>
      <c r="I156" s="54"/>
      <c r="J156" s="52">
        <f t="shared" si="10"/>
        <v>0</v>
      </c>
      <c r="K156" s="52">
        <f t="shared" si="11"/>
        <v>0</v>
      </c>
      <c r="N156" s="23">
        <v>24.02</v>
      </c>
    </row>
    <row r="157" spans="2:14" ht="14.25">
      <c r="B157" s="50" t="s">
        <v>300</v>
      </c>
      <c r="C157" s="50" t="s">
        <v>301</v>
      </c>
      <c r="D157" s="51" t="s">
        <v>122</v>
      </c>
      <c r="E157" s="52">
        <v>110</v>
      </c>
      <c r="F157" s="53"/>
      <c r="G157" s="53"/>
      <c r="H157" s="52">
        <f t="shared" si="9"/>
        <v>0</v>
      </c>
      <c r="I157" s="54"/>
      <c r="J157" s="52">
        <f t="shared" si="10"/>
        <v>0</v>
      </c>
      <c r="K157" s="52">
        <f t="shared" si="11"/>
        <v>0</v>
      </c>
      <c r="N157" s="23">
        <v>38.81</v>
      </c>
    </row>
    <row r="158" spans="2:14" ht="28.5">
      <c r="B158" s="50" t="s">
        <v>302</v>
      </c>
      <c r="C158" s="50" t="s">
        <v>303</v>
      </c>
      <c r="D158" s="51" t="s">
        <v>44</v>
      </c>
      <c r="E158" s="52">
        <v>2</v>
      </c>
      <c r="F158" s="53"/>
      <c r="G158" s="53"/>
      <c r="H158" s="52">
        <f t="shared" si="9"/>
        <v>0</v>
      </c>
      <c r="I158" s="54"/>
      <c r="J158" s="52">
        <f t="shared" si="10"/>
        <v>0</v>
      </c>
      <c r="K158" s="52">
        <f t="shared" si="11"/>
        <v>0</v>
      </c>
      <c r="N158" s="23">
        <v>57.79</v>
      </c>
    </row>
    <row r="159" spans="2:14" ht="28.5">
      <c r="B159" s="50" t="s">
        <v>304</v>
      </c>
      <c r="C159" s="50" t="s">
        <v>305</v>
      </c>
      <c r="D159" s="51" t="s">
        <v>44</v>
      </c>
      <c r="E159" s="52">
        <v>1</v>
      </c>
      <c r="F159" s="53"/>
      <c r="G159" s="53"/>
      <c r="H159" s="52">
        <f t="shared" si="9"/>
        <v>0</v>
      </c>
      <c r="I159" s="54"/>
      <c r="J159" s="52">
        <f t="shared" si="10"/>
        <v>0</v>
      </c>
      <c r="K159" s="52">
        <f t="shared" si="11"/>
        <v>0</v>
      </c>
      <c r="N159" s="23">
        <v>38.63</v>
      </c>
    </row>
    <row r="160" spans="2:14" ht="14.25">
      <c r="B160" s="50" t="s">
        <v>306</v>
      </c>
      <c r="C160" s="50" t="s">
        <v>307</v>
      </c>
      <c r="D160" s="51" t="s">
        <v>44</v>
      </c>
      <c r="E160" s="52">
        <v>2</v>
      </c>
      <c r="F160" s="53"/>
      <c r="G160" s="53"/>
      <c r="H160" s="52">
        <f t="shared" si="9"/>
        <v>0</v>
      </c>
      <c r="I160" s="54"/>
      <c r="J160" s="52">
        <f t="shared" si="10"/>
        <v>0</v>
      </c>
      <c r="K160" s="52">
        <f t="shared" si="11"/>
        <v>0</v>
      </c>
      <c r="N160" s="23">
        <v>45.11</v>
      </c>
    </row>
    <row r="161" spans="2:14" ht="28.5">
      <c r="B161" s="50" t="s">
        <v>308</v>
      </c>
      <c r="C161" s="50" t="s">
        <v>309</v>
      </c>
      <c r="D161" s="51" t="s">
        <v>44</v>
      </c>
      <c r="E161" s="52">
        <v>56</v>
      </c>
      <c r="F161" s="53"/>
      <c r="G161" s="53"/>
      <c r="H161" s="52">
        <f t="shared" si="9"/>
        <v>0</v>
      </c>
      <c r="I161" s="54"/>
      <c r="J161" s="52">
        <f t="shared" si="10"/>
        <v>0</v>
      </c>
      <c r="K161" s="52">
        <f t="shared" si="11"/>
        <v>0</v>
      </c>
      <c r="N161" s="23">
        <v>66.78</v>
      </c>
    </row>
    <row r="162" spans="2:14" ht="14.25">
      <c r="B162" s="50" t="s">
        <v>310</v>
      </c>
      <c r="C162" s="50" t="s">
        <v>311</v>
      </c>
      <c r="D162" s="51" t="s">
        <v>44</v>
      </c>
      <c r="E162" s="52">
        <v>4</v>
      </c>
      <c r="F162" s="53"/>
      <c r="G162" s="53"/>
      <c r="H162" s="52">
        <f t="shared" si="9"/>
        <v>0</v>
      </c>
      <c r="I162" s="54"/>
      <c r="J162" s="52">
        <f t="shared" si="10"/>
        <v>0</v>
      </c>
      <c r="K162" s="52">
        <f t="shared" si="11"/>
        <v>0</v>
      </c>
      <c r="N162" s="23">
        <v>49.23</v>
      </c>
    </row>
    <row r="163" spans="2:14" ht="28.5">
      <c r="B163" s="50" t="s">
        <v>312</v>
      </c>
      <c r="C163" s="50" t="s">
        <v>313</v>
      </c>
      <c r="D163" s="51" t="s">
        <v>44</v>
      </c>
      <c r="E163" s="52">
        <v>70</v>
      </c>
      <c r="F163" s="53"/>
      <c r="G163" s="53"/>
      <c r="H163" s="52">
        <f t="shared" si="9"/>
        <v>0</v>
      </c>
      <c r="I163" s="54"/>
      <c r="J163" s="52">
        <f t="shared" si="10"/>
        <v>0</v>
      </c>
      <c r="K163" s="52">
        <f t="shared" si="11"/>
        <v>0</v>
      </c>
      <c r="N163" s="23">
        <v>64.28</v>
      </c>
    </row>
    <row r="164" spans="2:14" ht="28.5">
      <c r="B164" s="50" t="s">
        <v>314</v>
      </c>
      <c r="C164" s="50" t="s">
        <v>315</v>
      </c>
      <c r="D164" s="51" t="s">
        <v>44</v>
      </c>
      <c r="E164" s="52">
        <v>3</v>
      </c>
      <c r="F164" s="53"/>
      <c r="G164" s="53"/>
      <c r="H164" s="52">
        <f t="shared" si="9"/>
        <v>0</v>
      </c>
      <c r="I164" s="54"/>
      <c r="J164" s="52">
        <f t="shared" si="10"/>
        <v>0</v>
      </c>
      <c r="K164" s="52">
        <f t="shared" si="11"/>
        <v>0</v>
      </c>
      <c r="N164" s="23">
        <v>87.47</v>
      </c>
    </row>
    <row r="165" spans="2:14" ht="28.5">
      <c r="B165" s="50" t="s">
        <v>316</v>
      </c>
      <c r="C165" s="50" t="s">
        <v>317</v>
      </c>
      <c r="D165" s="51" t="s">
        <v>122</v>
      </c>
      <c r="E165" s="52">
        <v>36</v>
      </c>
      <c r="F165" s="53"/>
      <c r="G165" s="53"/>
      <c r="H165" s="52">
        <f t="shared" si="9"/>
        <v>0</v>
      </c>
      <c r="I165" s="54"/>
      <c r="J165" s="52">
        <f t="shared" si="10"/>
        <v>0</v>
      </c>
      <c r="K165" s="52">
        <f t="shared" si="11"/>
        <v>0</v>
      </c>
      <c r="N165" s="23">
        <v>58.84</v>
      </c>
    </row>
    <row r="166" spans="2:14" ht="28.5">
      <c r="B166" s="50" t="s">
        <v>318</v>
      </c>
      <c r="C166" s="50" t="s">
        <v>319</v>
      </c>
      <c r="D166" s="51" t="s">
        <v>44</v>
      </c>
      <c r="E166" s="52">
        <v>1</v>
      </c>
      <c r="F166" s="53"/>
      <c r="G166" s="53"/>
      <c r="H166" s="52">
        <f t="shared" si="9"/>
        <v>0</v>
      </c>
      <c r="I166" s="54"/>
      <c r="J166" s="52">
        <f t="shared" si="10"/>
        <v>0</v>
      </c>
      <c r="K166" s="52">
        <f t="shared" si="11"/>
        <v>0</v>
      </c>
      <c r="N166" s="23">
        <v>128.8</v>
      </c>
    </row>
    <row r="167" spans="2:14" ht="28.5">
      <c r="B167" s="50" t="s">
        <v>320</v>
      </c>
      <c r="C167" s="50" t="s">
        <v>321</v>
      </c>
      <c r="D167" s="51" t="s">
        <v>44</v>
      </c>
      <c r="E167" s="52">
        <v>27</v>
      </c>
      <c r="F167" s="53"/>
      <c r="G167" s="53"/>
      <c r="H167" s="52">
        <f t="shared" si="9"/>
        <v>0</v>
      </c>
      <c r="I167" s="54"/>
      <c r="J167" s="52">
        <f t="shared" si="10"/>
        <v>0</v>
      </c>
      <c r="K167" s="52">
        <f t="shared" si="11"/>
        <v>0</v>
      </c>
      <c r="N167" s="23">
        <v>49.03</v>
      </c>
    </row>
    <row r="168" spans="2:14" ht="14.25">
      <c r="B168" s="50" t="s">
        <v>322</v>
      </c>
      <c r="C168" s="50" t="s">
        <v>323</v>
      </c>
      <c r="D168" s="51" t="s">
        <v>44</v>
      </c>
      <c r="E168" s="52">
        <v>1</v>
      </c>
      <c r="F168" s="53"/>
      <c r="G168" s="53"/>
      <c r="H168" s="52">
        <f t="shared" si="9"/>
        <v>0</v>
      </c>
      <c r="I168" s="54"/>
      <c r="J168" s="52">
        <f t="shared" si="10"/>
        <v>0</v>
      </c>
      <c r="K168" s="52">
        <f t="shared" si="11"/>
        <v>0</v>
      </c>
      <c r="N168" s="23">
        <v>58.34</v>
      </c>
    </row>
    <row r="169" spans="2:14" ht="28.5">
      <c r="B169" s="50" t="s">
        <v>324</v>
      </c>
      <c r="C169" s="50" t="s">
        <v>325</v>
      </c>
      <c r="D169" s="51" t="s">
        <v>44</v>
      </c>
      <c r="E169" s="52">
        <v>1</v>
      </c>
      <c r="F169" s="53"/>
      <c r="G169" s="53"/>
      <c r="H169" s="52">
        <f t="shared" si="9"/>
        <v>0</v>
      </c>
      <c r="I169" s="54"/>
      <c r="J169" s="52">
        <f t="shared" si="10"/>
        <v>0</v>
      </c>
      <c r="K169" s="52">
        <f t="shared" si="11"/>
        <v>0</v>
      </c>
      <c r="N169" s="23">
        <v>32.08</v>
      </c>
    </row>
    <row r="170" spans="2:14" ht="28.5">
      <c r="B170" s="50" t="s">
        <v>326</v>
      </c>
      <c r="C170" s="50" t="s">
        <v>327</v>
      </c>
      <c r="D170" s="51" t="s">
        <v>44</v>
      </c>
      <c r="E170" s="52">
        <v>20</v>
      </c>
      <c r="F170" s="53"/>
      <c r="G170" s="53"/>
      <c r="H170" s="52">
        <f t="shared" si="9"/>
        <v>0</v>
      </c>
      <c r="I170" s="54"/>
      <c r="J170" s="52">
        <f t="shared" si="10"/>
        <v>0</v>
      </c>
      <c r="K170" s="52">
        <f t="shared" si="11"/>
        <v>0</v>
      </c>
      <c r="N170" s="23">
        <v>28.85</v>
      </c>
    </row>
    <row r="171" spans="2:14" ht="14.25">
      <c r="B171" s="50" t="s">
        <v>328</v>
      </c>
      <c r="C171" s="50" t="s">
        <v>329</v>
      </c>
      <c r="D171" s="51" t="s">
        <v>44</v>
      </c>
      <c r="E171" s="52">
        <v>3</v>
      </c>
      <c r="F171" s="53"/>
      <c r="G171" s="53"/>
      <c r="H171" s="52">
        <f t="shared" si="9"/>
        <v>0</v>
      </c>
      <c r="I171" s="54"/>
      <c r="J171" s="52">
        <f t="shared" si="10"/>
        <v>0</v>
      </c>
      <c r="K171" s="52">
        <f t="shared" si="11"/>
        <v>0</v>
      </c>
      <c r="N171" s="23">
        <v>76.35</v>
      </c>
    </row>
    <row r="172" spans="2:14" ht="28.5">
      <c r="B172" s="50" t="s">
        <v>330</v>
      </c>
      <c r="C172" s="50" t="s">
        <v>331</v>
      </c>
      <c r="D172" s="51" t="s">
        <v>44</v>
      </c>
      <c r="E172" s="52">
        <v>1</v>
      </c>
      <c r="F172" s="53"/>
      <c r="G172" s="53"/>
      <c r="H172" s="52">
        <f t="shared" si="9"/>
        <v>0</v>
      </c>
      <c r="I172" s="54"/>
      <c r="J172" s="52">
        <f t="shared" si="10"/>
        <v>0</v>
      </c>
      <c r="K172" s="52">
        <f t="shared" si="11"/>
        <v>0</v>
      </c>
      <c r="N172" s="23">
        <v>76.9</v>
      </c>
    </row>
    <row r="173" spans="2:14" ht="28.5">
      <c r="B173" s="50" t="s">
        <v>332</v>
      </c>
      <c r="C173" s="50" t="s">
        <v>333</v>
      </c>
      <c r="D173" s="51" t="s">
        <v>44</v>
      </c>
      <c r="E173" s="52">
        <v>75</v>
      </c>
      <c r="F173" s="53"/>
      <c r="G173" s="53"/>
      <c r="H173" s="52">
        <f t="shared" si="9"/>
        <v>0</v>
      </c>
      <c r="I173" s="54"/>
      <c r="J173" s="52">
        <f t="shared" si="10"/>
        <v>0</v>
      </c>
      <c r="K173" s="52">
        <f t="shared" si="11"/>
        <v>0</v>
      </c>
      <c r="N173" s="23">
        <v>36.61</v>
      </c>
    </row>
    <row r="174" spans="2:14" ht="14.25">
      <c r="B174" s="50" t="s">
        <v>334</v>
      </c>
      <c r="C174" s="50" t="s">
        <v>335</v>
      </c>
      <c r="D174" s="51" t="s">
        <v>44</v>
      </c>
      <c r="E174" s="52">
        <v>2</v>
      </c>
      <c r="F174" s="53"/>
      <c r="G174" s="53"/>
      <c r="H174" s="52">
        <f t="shared" si="9"/>
        <v>0</v>
      </c>
      <c r="I174" s="54"/>
      <c r="J174" s="52">
        <f t="shared" si="10"/>
        <v>0</v>
      </c>
      <c r="K174" s="52">
        <f t="shared" si="11"/>
        <v>0</v>
      </c>
      <c r="N174" s="23">
        <v>26.22</v>
      </c>
    </row>
    <row r="175" spans="2:14" ht="14.25">
      <c r="B175" s="50" t="s">
        <v>336</v>
      </c>
      <c r="C175" s="50" t="s">
        <v>337</v>
      </c>
      <c r="D175" s="51" t="s">
        <v>44</v>
      </c>
      <c r="E175" s="52">
        <v>300</v>
      </c>
      <c r="F175" s="53"/>
      <c r="G175" s="53"/>
      <c r="H175" s="52">
        <f t="shared" si="9"/>
        <v>0</v>
      </c>
      <c r="I175" s="54"/>
      <c r="J175" s="52">
        <f t="shared" si="10"/>
        <v>0</v>
      </c>
      <c r="K175" s="52">
        <f t="shared" si="11"/>
        <v>0</v>
      </c>
      <c r="N175" s="23">
        <v>7.11</v>
      </c>
    </row>
    <row r="176" spans="2:14" ht="28.5">
      <c r="B176" s="50" t="s">
        <v>338</v>
      </c>
      <c r="C176" s="50" t="s">
        <v>339</v>
      </c>
      <c r="D176" s="51" t="s">
        <v>122</v>
      </c>
      <c r="E176" s="52">
        <v>300</v>
      </c>
      <c r="F176" s="53"/>
      <c r="G176" s="53"/>
      <c r="H176" s="52">
        <f t="shared" si="9"/>
        <v>0</v>
      </c>
      <c r="I176" s="54"/>
      <c r="J176" s="52">
        <f t="shared" si="10"/>
        <v>0</v>
      </c>
      <c r="K176" s="52">
        <f t="shared" si="11"/>
        <v>0</v>
      </c>
      <c r="N176" s="23">
        <v>18.16</v>
      </c>
    </row>
    <row r="177" spans="2:14" ht="57">
      <c r="B177" s="50" t="s">
        <v>340</v>
      </c>
      <c r="C177" s="50" t="s">
        <v>341</v>
      </c>
      <c r="D177" s="51" t="s">
        <v>122</v>
      </c>
      <c r="E177" s="52">
        <v>100</v>
      </c>
      <c r="F177" s="53"/>
      <c r="G177" s="53"/>
      <c r="H177" s="52">
        <f t="shared" si="9"/>
        <v>0</v>
      </c>
      <c r="I177" s="54"/>
      <c r="J177" s="52">
        <f t="shared" si="10"/>
        <v>0</v>
      </c>
      <c r="K177" s="52">
        <f t="shared" si="11"/>
        <v>0</v>
      </c>
      <c r="N177" s="23">
        <v>6.4</v>
      </c>
    </row>
    <row r="178" spans="2:14" ht="28.5">
      <c r="B178" s="50" t="s">
        <v>342</v>
      </c>
      <c r="C178" s="50" t="s">
        <v>343</v>
      </c>
      <c r="D178" s="51" t="s">
        <v>122</v>
      </c>
      <c r="E178" s="52">
        <v>130</v>
      </c>
      <c r="F178" s="53"/>
      <c r="G178" s="53"/>
      <c r="H178" s="52">
        <f t="shared" si="9"/>
        <v>0</v>
      </c>
      <c r="I178" s="54"/>
      <c r="J178" s="52">
        <f t="shared" si="10"/>
        <v>0</v>
      </c>
      <c r="K178" s="52">
        <f t="shared" si="11"/>
        <v>0</v>
      </c>
      <c r="N178" s="23">
        <v>25.4</v>
      </c>
    </row>
    <row r="179" spans="2:14" ht="57">
      <c r="B179" s="50" t="s">
        <v>344</v>
      </c>
      <c r="C179" s="50" t="s">
        <v>345</v>
      </c>
      <c r="D179" s="51" t="s">
        <v>122</v>
      </c>
      <c r="E179" s="52">
        <v>80</v>
      </c>
      <c r="F179" s="53"/>
      <c r="G179" s="53"/>
      <c r="H179" s="52">
        <f t="shared" si="9"/>
        <v>0</v>
      </c>
      <c r="I179" s="54"/>
      <c r="J179" s="52">
        <f t="shared" si="10"/>
        <v>0</v>
      </c>
      <c r="K179" s="52">
        <f t="shared" si="11"/>
        <v>0</v>
      </c>
      <c r="N179" s="23">
        <v>46.46</v>
      </c>
    </row>
    <row r="180" spans="2:14" ht="28.5">
      <c r="B180" s="50" t="s">
        <v>346</v>
      </c>
      <c r="C180" s="50" t="s">
        <v>347</v>
      </c>
      <c r="D180" s="51" t="s">
        <v>122</v>
      </c>
      <c r="E180" s="52">
        <v>18</v>
      </c>
      <c r="F180" s="53"/>
      <c r="G180" s="53"/>
      <c r="H180" s="52">
        <f t="shared" si="9"/>
        <v>0</v>
      </c>
      <c r="I180" s="54"/>
      <c r="J180" s="52">
        <f t="shared" si="10"/>
        <v>0</v>
      </c>
      <c r="K180" s="52">
        <f t="shared" si="11"/>
        <v>0</v>
      </c>
      <c r="N180" s="23">
        <v>29.98</v>
      </c>
    </row>
    <row r="181" spans="2:14" ht="42.75">
      <c r="B181" s="50" t="s">
        <v>348</v>
      </c>
      <c r="C181" s="50" t="s">
        <v>349</v>
      </c>
      <c r="D181" s="51" t="s">
        <v>44</v>
      </c>
      <c r="E181" s="52">
        <v>4</v>
      </c>
      <c r="F181" s="53"/>
      <c r="G181" s="53"/>
      <c r="H181" s="52">
        <f t="shared" si="9"/>
        <v>0</v>
      </c>
      <c r="I181" s="54"/>
      <c r="J181" s="52">
        <f t="shared" si="10"/>
        <v>0</v>
      </c>
      <c r="K181" s="52">
        <f t="shared" si="11"/>
        <v>0</v>
      </c>
      <c r="N181" s="23">
        <v>45.66</v>
      </c>
    </row>
    <row r="182" spans="2:14" ht="42.75">
      <c r="B182" s="50" t="s">
        <v>350</v>
      </c>
      <c r="C182" s="50" t="s">
        <v>351</v>
      </c>
      <c r="D182" s="51" t="s">
        <v>44</v>
      </c>
      <c r="E182" s="52">
        <v>14</v>
      </c>
      <c r="F182" s="53"/>
      <c r="G182" s="53"/>
      <c r="H182" s="52">
        <f t="shared" si="9"/>
        <v>0</v>
      </c>
      <c r="I182" s="54"/>
      <c r="J182" s="52">
        <f t="shared" si="10"/>
        <v>0</v>
      </c>
      <c r="K182" s="52">
        <f t="shared" si="11"/>
        <v>0</v>
      </c>
      <c r="N182" s="23">
        <v>30.1</v>
      </c>
    </row>
    <row r="183" spans="2:14" ht="28.5">
      <c r="B183" s="50" t="s">
        <v>352</v>
      </c>
      <c r="C183" s="50" t="s">
        <v>353</v>
      </c>
      <c r="D183" s="51" t="s">
        <v>44</v>
      </c>
      <c r="E183" s="52">
        <v>18</v>
      </c>
      <c r="F183" s="53"/>
      <c r="G183" s="53"/>
      <c r="H183" s="52">
        <f t="shared" si="9"/>
        <v>0</v>
      </c>
      <c r="I183" s="54"/>
      <c r="J183" s="52">
        <f t="shared" si="10"/>
        <v>0</v>
      </c>
      <c r="K183" s="52">
        <f t="shared" si="11"/>
        <v>0</v>
      </c>
      <c r="N183" s="23">
        <v>6.84</v>
      </c>
    </row>
    <row r="184" spans="2:14" ht="42.75">
      <c r="B184" s="50" t="s">
        <v>354</v>
      </c>
      <c r="C184" s="50" t="s">
        <v>355</v>
      </c>
      <c r="D184" s="51" t="s">
        <v>122</v>
      </c>
      <c r="E184" s="52">
        <v>9</v>
      </c>
      <c r="F184" s="53"/>
      <c r="G184" s="53"/>
      <c r="H184" s="52">
        <f t="shared" si="9"/>
        <v>0</v>
      </c>
      <c r="I184" s="54"/>
      <c r="J184" s="52">
        <f t="shared" si="10"/>
        <v>0</v>
      </c>
      <c r="K184" s="52">
        <f t="shared" si="11"/>
        <v>0</v>
      </c>
      <c r="N184" s="23">
        <v>0.76</v>
      </c>
    </row>
    <row r="185" spans="2:14" ht="42.75">
      <c r="B185" s="50" t="s">
        <v>356</v>
      </c>
      <c r="C185" s="50" t="s">
        <v>357</v>
      </c>
      <c r="D185" s="51" t="s">
        <v>44</v>
      </c>
      <c r="E185" s="52">
        <v>7</v>
      </c>
      <c r="F185" s="53"/>
      <c r="G185" s="53"/>
      <c r="H185" s="52">
        <f t="shared" si="9"/>
        <v>0</v>
      </c>
      <c r="I185" s="54"/>
      <c r="J185" s="52">
        <f t="shared" si="10"/>
        <v>0</v>
      </c>
      <c r="K185" s="52">
        <f t="shared" si="11"/>
        <v>0</v>
      </c>
      <c r="N185" s="23">
        <v>14.22</v>
      </c>
    </row>
    <row r="186" spans="2:14" ht="42.75">
      <c r="B186" s="50" t="s">
        <v>358</v>
      </c>
      <c r="C186" s="50" t="s">
        <v>359</v>
      </c>
      <c r="D186" s="51" t="s">
        <v>44</v>
      </c>
      <c r="E186" s="52">
        <v>2</v>
      </c>
      <c r="F186" s="53"/>
      <c r="G186" s="53"/>
      <c r="H186" s="52">
        <f t="shared" si="9"/>
        <v>0</v>
      </c>
      <c r="I186" s="54"/>
      <c r="J186" s="52">
        <f t="shared" si="10"/>
        <v>0</v>
      </c>
      <c r="K186" s="52">
        <f t="shared" si="11"/>
        <v>0</v>
      </c>
      <c r="N186" s="23">
        <v>21.66</v>
      </c>
    </row>
    <row r="187" spans="2:14" ht="14.25">
      <c r="B187" s="50" t="s">
        <v>360</v>
      </c>
      <c r="C187" s="50" t="s">
        <v>361</v>
      </c>
      <c r="D187" s="51" t="s">
        <v>44</v>
      </c>
      <c r="E187" s="52">
        <v>9</v>
      </c>
      <c r="F187" s="53"/>
      <c r="G187" s="53"/>
      <c r="H187" s="52">
        <f t="shared" si="9"/>
        <v>0</v>
      </c>
      <c r="I187" s="54"/>
      <c r="J187" s="52">
        <f t="shared" si="10"/>
        <v>0</v>
      </c>
      <c r="K187" s="52">
        <f t="shared" si="11"/>
        <v>0</v>
      </c>
      <c r="N187" s="23">
        <v>6.2</v>
      </c>
    </row>
    <row r="188" spans="2:14" ht="57">
      <c r="B188" s="50" t="s">
        <v>362</v>
      </c>
      <c r="C188" s="50" t="s">
        <v>363</v>
      </c>
      <c r="D188" s="51" t="s">
        <v>122</v>
      </c>
      <c r="E188" s="52">
        <v>21</v>
      </c>
      <c r="F188" s="53"/>
      <c r="G188" s="53"/>
      <c r="H188" s="52">
        <f t="shared" si="9"/>
        <v>0</v>
      </c>
      <c r="I188" s="54"/>
      <c r="J188" s="52">
        <f t="shared" si="10"/>
        <v>0</v>
      </c>
      <c r="K188" s="52">
        <f t="shared" si="11"/>
        <v>0</v>
      </c>
      <c r="N188" s="23">
        <v>17.11</v>
      </c>
    </row>
    <row r="189" spans="2:14" ht="57">
      <c r="B189" s="50" t="s">
        <v>364</v>
      </c>
      <c r="C189" s="50" t="s">
        <v>365</v>
      </c>
      <c r="D189" s="51" t="s">
        <v>44</v>
      </c>
      <c r="E189" s="52">
        <v>2</v>
      </c>
      <c r="F189" s="53"/>
      <c r="G189" s="53"/>
      <c r="H189" s="52">
        <f t="shared" si="9"/>
        <v>0</v>
      </c>
      <c r="I189" s="54"/>
      <c r="J189" s="52">
        <f t="shared" si="10"/>
        <v>0</v>
      </c>
      <c r="K189" s="52">
        <f t="shared" si="11"/>
        <v>0</v>
      </c>
      <c r="N189" s="23">
        <v>17.21</v>
      </c>
    </row>
    <row r="190" spans="2:14" ht="57">
      <c r="B190" s="50" t="s">
        <v>366</v>
      </c>
      <c r="C190" s="50" t="s">
        <v>367</v>
      </c>
      <c r="D190" s="51" t="s">
        <v>44</v>
      </c>
      <c r="E190" s="52">
        <v>11</v>
      </c>
      <c r="F190" s="53"/>
      <c r="G190" s="53"/>
      <c r="H190" s="52">
        <f t="shared" si="9"/>
        <v>0</v>
      </c>
      <c r="I190" s="54"/>
      <c r="J190" s="52">
        <f t="shared" si="10"/>
        <v>0</v>
      </c>
      <c r="K190" s="52">
        <f t="shared" si="11"/>
        <v>0</v>
      </c>
      <c r="N190" s="23">
        <v>12.6</v>
      </c>
    </row>
    <row r="191" spans="2:14" ht="28.5">
      <c r="B191" s="50" t="s">
        <v>368</v>
      </c>
      <c r="C191" s="50" t="s">
        <v>369</v>
      </c>
      <c r="D191" s="51" t="s">
        <v>44</v>
      </c>
      <c r="E191" s="52">
        <v>21</v>
      </c>
      <c r="F191" s="53"/>
      <c r="G191" s="53"/>
      <c r="H191" s="52">
        <f t="shared" si="9"/>
        <v>0</v>
      </c>
      <c r="I191" s="54"/>
      <c r="J191" s="52">
        <f t="shared" si="10"/>
        <v>0</v>
      </c>
      <c r="K191" s="52">
        <f t="shared" si="11"/>
        <v>0</v>
      </c>
      <c r="N191" s="23">
        <v>16.07</v>
      </c>
    </row>
    <row r="192" spans="2:14" ht="28.5">
      <c r="B192" s="50" t="s">
        <v>370</v>
      </c>
      <c r="C192" s="50" t="s">
        <v>371</v>
      </c>
      <c r="D192" s="51" t="s">
        <v>44</v>
      </c>
      <c r="E192" s="52">
        <v>1</v>
      </c>
      <c r="F192" s="53"/>
      <c r="G192" s="53"/>
      <c r="H192" s="52">
        <f t="shared" si="9"/>
        <v>0</v>
      </c>
      <c r="I192" s="54"/>
      <c r="J192" s="52">
        <f t="shared" si="10"/>
        <v>0</v>
      </c>
      <c r="K192" s="52">
        <f t="shared" si="11"/>
        <v>0</v>
      </c>
      <c r="N192" s="23">
        <v>33.46</v>
      </c>
    </row>
    <row r="193" spans="2:14" ht="57">
      <c r="B193" s="50" t="s">
        <v>372</v>
      </c>
      <c r="C193" s="50" t="s">
        <v>373</v>
      </c>
      <c r="D193" s="51" t="s">
        <v>122</v>
      </c>
      <c r="E193" s="52">
        <v>12</v>
      </c>
      <c r="F193" s="53"/>
      <c r="G193" s="53"/>
      <c r="H193" s="52">
        <f t="shared" si="9"/>
        <v>0</v>
      </c>
      <c r="I193" s="54"/>
      <c r="J193" s="52">
        <f t="shared" si="10"/>
        <v>0</v>
      </c>
      <c r="K193" s="52">
        <f t="shared" si="11"/>
        <v>0</v>
      </c>
      <c r="N193" s="23">
        <v>11.97</v>
      </c>
    </row>
    <row r="194" spans="2:14" ht="42.75">
      <c r="B194" s="50" t="s">
        <v>374</v>
      </c>
      <c r="C194" s="50" t="s">
        <v>375</v>
      </c>
      <c r="D194" s="51" t="s">
        <v>44</v>
      </c>
      <c r="E194" s="52">
        <v>12</v>
      </c>
      <c r="F194" s="53"/>
      <c r="G194" s="53"/>
      <c r="H194" s="52">
        <f t="shared" si="9"/>
        <v>0</v>
      </c>
      <c r="I194" s="54"/>
      <c r="J194" s="52">
        <f t="shared" si="10"/>
        <v>0</v>
      </c>
      <c r="K194" s="52">
        <f t="shared" si="11"/>
        <v>0</v>
      </c>
      <c r="N194" s="23">
        <v>5.64</v>
      </c>
    </row>
    <row r="195" spans="2:14" ht="57">
      <c r="B195" s="50" t="s">
        <v>376</v>
      </c>
      <c r="C195" s="50" t="s">
        <v>377</v>
      </c>
      <c r="D195" s="51" t="s">
        <v>44</v>
      </c>
      <c r="E195" s="52">
        <v>12</v>
      </c>
      <c r="F195" s="53"/>
      <c r="G195" s="53"/>
      <c r="H195" s="52">
        <f t="shared" si="9"/>
        <v>0</v>
      </c>
      <c r="I195" s="54"/>
      <c r="J195" s="52">
        <f t="shared" si="10"/>
        <v>0</v>
      </c>
      <c r="K195" s="52">
        <f t="shared" si="11"/>
        <v>0</v>
      </c>
      <c r="N195" s="23">
        <v>8.36</v>
      </c>
    </row>
    <row r="196" spans="2:14" ht="57">
      <c r="B196" s="50" t="s">
        <v>378</v>
      </c>
      <c r="C196" s="50" t="s">
        <v>379</v>
      </c>
      <c r="D196" s="51" t="s">
        <v>44</v>
      </c>
      <c r="E196" s="52">
        <v>4</v>
      </c>
      <c r="F196" s="53"/>
      <c r="G196" s="53"/>
      <c r="H196" s="52">
        <f t="shared" si="9"/>
        <v>0</v>
      </c>
      <c r="I196" s="54"/>
      <c r="J196" s="52">
        <f t="shared" si="10"/>
        <v>0</v>
      </c>
      <c r="K196" s="52">
        <f t="shared" si="11"/>
        <v>0</v>
      </c>
      <c r="N196" s="23">
        <v>16.1</v>
      </c>
    </row>
    <row r="197" spans="2:14" ht="28.5">
      <c r="B197" s="50" t="s">
        <v>380</v>
      </c>
      <c r="C197" s="50" t="s">
        <v>381</v>
      </c>
      <c r="D197" s="51" t="s">
        <v>44</v>
      </c>
      <c r="E197" s="52">
        <v>1</v>
      </c>
      <c r="F197" s="53"/>
      <c r="G197" s="53"/>
      <c r="H197" s="52">
        <f t="shared" si="9"/>
        <v>0</v>
      </c>
      <c r="I197" s="54"/>
      <c r="J197" s="52">
        <f t="shared" si="10"/>
        <v>0</v>
      </c>
      <c r="K197" s="52">
        <f t="shared" si="11"/>
        <v>0</v>
      </c>
      <c r="N197" s="23">
        <v>31.46</v>
      </c>
    </row>
    <row r="198" spans="2:14" ht="57">
      <c r="B198" s="50" t="s">
        <v>382</v>
      </c>
      <c r="C198" s="50" t="s">
        <v>383</v>
      </c>
      <c r="D198" s="51" t="s">
        <v>122</v>
      </c>
      <c r="E198" s="52">
        <v>300</v>
      </c>
      <c r="F198" s="53"/>
      <c r="G198" s="53"/>
      <c r="H198" s="52">
        <f t="shared" si="9"/>
        <v>0</v>
      </c>
      <c r="I198" s="54"/>
      <c r="J198" s="52">
        <f t="shared" si="10"/>
        <v>0</v>
      </c>
      <c r="K198" s="52">
        <f t="shared" si="11"/>
        <v>0</v>
      </c>
      <c r="N198" s="23">
        <v>9.12</v>
      </c>
    </row>
    <row r="199" spans="2:14" ht="28.5">
      <c r="B199" s="50" t="s">
        <v>384</v>
      </c>
      <c r="C199" s="50" t="s">
        <v>210</v>
      </c>
      <c r="D199" s="51" t="s">
        <v>44</v>
      </c>
      <c r="E199" s="52">
        <v>233</v>
      </c>
      <c r="F199" s="53"/>
      <c r="G199" s="53"/>
      <c r="H199" s="52">
        <f t="shared" si="9"/>
        <v>0</v>
      </c>
      <c r="I199" s="54"/>
      <c r="J199" s="52">
        <f t="shared" si="10"/>
        <v>0</v>
      </c>
      <c r="K199" s="52">
        <f t="shared" si="11"/>
        <v>0</v>
      </c>
      <c r="N199" s="23">
        <v>27.06</v>
      </c>
    </row>
    <row r="200" spans="2:14" ht="57">
      <c r="B200" s="50" t="s">
        <v>385</v>
      </c>
      <c r="C200" s="50" t="s">
        <v>212</v>
      </c>
      <c r="D200" s="51" t="s">
        <v>44</v>
      </c>
      <c r="E200" s="52">
        <v>130</v>
      </c>
      <c r="F200" s="53"/>
      <c r="G200" s="53"/>
      <c r="H200" s="52">
        <f t="shared" si="9"/>
        <v>0</v>
      </c>
      <c r="I200" s="54"/>
      <c r="J200" s="52">
        <f t="shared" si="10"/>
        <v>0</v>
      </c>
      <c r="K200" s="52">
        <f t="shared" si="11"/>
        <v>0</v>
      </c>
      <c r="N200" s="23">
        <v>10.34</v>
      </c>
    </row>
    <row r="201" spans="2:14" ht="57">
      <c r="B201" s="50" t="s">
        <v>386</v>
      </c>
      <c r="C201" s="50" t="s">
        <v>387</v>
      </c>
      <c r="D201" s="51" t="s">
        <v>44</v>
      </c>
      <c r="E201" s="52">
        <v>332</v>
      </c>
      <c r="F201" s="53"/>
      <c r="G201" s="53"/>
      <c r="H201" s="52">
        <f t="shared" si="9"/>
        <v>0</v>
      </c>
      <c r="I201" s="54"/>
      <c r="J201" s="52">
        <f t="shared" si="10"/>
        <v>0</v>
      </c>
      <c r="K201" s="52">
        <f t="shared" si="11"/>
        <v>0</v>
      </c>
      <c r="N201" s="23">
        <v>8.97</v>
      </c>
    </row>
    <row r="202" spans="2:14" ht="42.75">
      <c r="B202" s="50" t="s">
        <v>388</v>
      </c>
      <c r="C202" s="50" t="s">
        <v>216</v>
      </c>
      <c r="D202" s="51" t="s">
        <v>44</v>
      </c>
      <c r="E202" s="52">
        <v>300</v>
      </c>
      <c r="F202" s="53"/>
      <c r="G202" s="53"/>
      <c r="H202" s="52">
        <f t="shared" si="9"/>
        <v>0</v>
      </c>
      <c r="I202" s="54"/>
      <c r="J202" s="52">
        <f t="shared" si="10"/>
        <v>0</v>
      </c>
      <c r="K202" s="52">
        <f t="shared" si="11"/>
        <v>0</v>
      </c>
      <c r="N202" s="23">
        <v>5.56</v>
      </c>
    </row>
    <row r="203" spans="2:14" ht="42.75">
      <c r="B203" s="50" t="s">
        <v>389</v>
      </c>
      <c r="C203" s="50" t="s">
        <v>390</v>
      </c>
      <c r="D203" s="51" t="s">
        <v>44</v>
      </c>
      <c r="E203" s="52">
        <v>6</v>
      </c>
      <c r="F203" s="53"/>
      <c r="G203" s="53"/>
      <c r="H203" s="52">
        <f t="shared" si="9"/>
        <v>0</v>
      </c>
      <c r="I203" s="54"/>
      <c r="J203" s="52">
        <f t="shared" si="10"/>
        <v>0</v>
      </c>
      <c r="K203" s="52">
        <f t="shared" si="11"/>
        <v>0</v>
      </c>
      <c r="N203" s="23">
        <v>28.47</v>
      </c>
    </row>
    <row r="204" spans="2:14" ht="28.5">
      <c r="B204" s="50" t="s">
        <v>391</v>
      </c>
      <c r="C204" s="50" t="s">
        <v>392</v>
      </c>
      <c r="D204" s="51" t="s">
        <v>44</v>
      </c>
      <c r="E204" s="52">
        <v>44</v>
      </c>
      <c r="F204" s="53"/>
      <c r="G204" s="53"/>
      <c r="H204" s="52">
        <f t="shared" si="9"/>
        <v>0</v>
      </c>
      <c r="I204" s="54"/>
      <c r="J204" s="52">
        <f t="shared" si="10"/>
        <v>0</v>
      </c>
      <c r="K204" s="52">
        <f t="shared" si="11"/>
        <v>0</v>
      </c>
      <c r="N204" s="23">
        <v>18.2</v>
      </c>
    </row>
    <row r="205" spans="2:14" ht="15">
      <c r="B205" s="45" t="s">
        <v>393</v>
      </c>
      <c r="C205" s="77" t="s">
        <v>394</v>
      </c>
      <c r="D205" s="46"/>
      <c r="E205" s="47"/>
      <c r="F205" s="47"/>
      <c r="G205" s="47"/>
      <c r="H205" s="47">
        <f t="shared" si="9"/>
      </c>
      <c r="I205" s="48"/>
      <c r="J205" s="47">
        <f t="shared" si="10"/>
      </c>
      <c r="K205" s="49">
        <f t="shared" si="11"/>
      </c>
      <c r="N205" s="23"/>
    </row>
    <row r="206" spans="2:14" ht="42.75">
      <c r="B206" s="50" t="s">
        <v>395</v>
      </c>
      <c r="C206" s="50" t="s">
        <v>396</v>
      </c>
      <c r="D206" s="51" t="s">
        <v>44</v>
      </c>
      <c r="E206" s="52">
        <v>5</v>
      </c>
      <c r="F206" s="53"/>
      <c r="G206" s="53"/>
      <c r="H206" s="52">
        <f t="shared" si="9"/>
        <v>0</v>
      </c>
      <c r="I206" s="54"/>
      <c r="J206" s="52">
        <f t="shared" si="10"/>
        <v>0</v>
      </c>
      <c r="K206" s="52">
        <f t="shared" si="11"/>
        <v>0</v>
      </c>
      <c r="N206" s="23">
        <v>467.65</v>
      </c>
    </row>
    <row r="207" spans="2:14" ht="28.5">
      <c r="B207" s="50" t="s">
        <v>397</v>
      </c>
      <c r="C207" s="50" t="s">
        <v>398</v>
      </c>
      <c r="D207" s="51" t="s">
        <v>44</v>
      </c>
      <c r="E207" s="52">
        <v>10</v>
      </c>
      <c r="F207" s="53"/>
      <c r="G207" s="53"/>
      <c r="H207" s="52">
        <f t="shared" si="9"/>
        <v>0</v>
      </c>
      <c r="I207" s="54"/>
      <c r="J207" s="52">
        <f t="shared" si="10"/>
        <v>0</v>
      </c>
      <c r="K207" s="52">
        <f t="shared" si="11"/>
        <v>0</v>
      </c>
      <c r="N207" s="23">
        <v>179.78</v>
      </c>
    </row>
    <row r="208" spans="2:14" ht="71.25">
      <c r="B208" s="50" t="s">
        <v>399</v>
      </c>
      <c r="C208" s="50" t="s">
        <v>400</v>
      </c>
      <c r="D208" s="51" t="s">
        <v>44</v>
      </c>
      <c r="E208" s="52">
        <v>1</v>
      </c>
      <c r="F208" s="53"/>
      <c r="G208" s="53"/>
      <c r="H208" s="52">
        <f t="shared" si="9"/>
        <v>0</v>
      </c>
      <c r="I208" s="54"/>
      <c r="J208" s="52">
        <f t="shared" si="10"/>
        <v>0</v>
      </c>
      <c r="K208" s="52">
        <f t="shared" si="11"/>
        <v>0</v>
      </c>
      <c r="N208" s="23">
        <v>1023.66</v>
      </c>
    </row>
    <row r="209" spans="2:14" ht="71.25">
      <c r="B209" s="50" t="s">
        <v>401</v>
      </c>
      <c r="C209" s="50" t="s">
        <v>402</v>
      </c>
      <c r="D209" s="51" t="s">
        <v>44</v>
      </c>
      <c r="E209" s="52">
        <v>3</v>
      </c>
      <c r="F209" s="53"/>
      <c r="G209" s="53"/>
      <c r="H209" s="52">
        <f aca="true" t="shared" si="12" ref="H209:H272">IF(E209&lt;&gt;"",ROUND(F209,2)+ROUND(G209,2),"")</f>
        <v>0</v>
      </c>
      <c r="I209" s="54"/>
      <c r="J209" s="52">
        <f aca="true" t="shared" si="13" ref="J209:J272">IF(E209&lt;&gt;"",ROUND(H209*(1+ROUND(I209,4)),2),"")</f>
        <v>0</v>
      </c>
      <c r="K209" s="52">
        <f aca="true" t="shared" si="14" ref="K209:K272">IF(E209&lt;&gt;"",ROUND(ROUND(J209,2)*ROUND(E209,2),2),"")</f>
        <v>0</v>
      </c>
      <c r="N209" s="23">
        <v>1518.83</v>
      </c>
    </row>
    <row r="210" spans="2:14" ht="57">
      <c r="B210" s="50" t="s">
        <v>403</v>
      </c>
      <c r="C210" s="50" t="s">
        <v>404</v>
      </c>
      <c r="D210" s="51" t="s">
        <v>44</v>
      </c>
      <c r="E210" s="52">
        <v>1</v>
      </c>
      <c r="F210" s="53"/>
      <c r="G210" s="53"/>
      <c r="H210" s="52">
        <f t="shared" si="12"/>
        <v>0</v>
      </c>
      <c r="I210" s="54"/>
      <c r="J210" s="52">
        <f t="shared" si="13"/>
        <v>0</v>
      </c>
      <c r="K210" s="52">
        <f t="shared" si="14"/>
        <v>0</v>
      </c>
      <c r="N210" s="23">
        <v>2364.46</v>
      </c>
    </row>
    <row r="211" spans="2:14" ht="71.25">
      <c r="B211" s="50" t="s">
        <v>405</v>
      </c>
      <c r="C211" s="50" t="s">
        <v>406</v>
      </c>
      <c r="D211" s="51" t="s">
        <v>44</v>
      </c>
      <c r="E211" s="52">
        <v>1</v>
      </c>
      <c r="F211" s="53"/>
      <c r="G211" s="53"/>
      <c r="H211" s="52">
        <f t="shared" si="12"/>
        <v>0</v>
      </c>
      <c r="I211" s="54"/>
      <c r="J211" s="52">
        <f t="shared" si="13"/>
        <v>0</v>
      </c>
      <c r="K211" s="52">
        <f t="shared" si="14"/>
        <v>0</v>
      </c>
      <c r="N211" s="23">
        <v>899.13</v>
      </c>
    </row>
    <row r="212" spans="2:14" ht="71.25">
      <c r="B212" s="50" t="s">
        <v>407</v>
      </c>
      <c r="C212" s="50" t="s">
        <v>408</v>
      </c>
      <c r="D212" s="51" t="s">
        <v>44</v>
      </c>
      <c r="E212" s="52">
        <v>1</v>
      </c>
      <c r="F212" s="53"/>
      <c r="G212" s="53"/>
      <c r="H212" s="52">
        <f t="shared" si="12"/>
        <v>0</v>
      </c>
      <c r="I212" s="54"/>
      <c r="J212" s="52">
        <f t="shared" si="13"/>
        <v>0</v>
      </c>
      <c r="K212" s="52">
        <f t="shared" si="14"/>
        <v>0</v>
      </c>
      <c r="N212" s="23">
        <v>1927.08</v>
      </c>
    </row>
    <row r="213" spans="2:14" ht="15">
      <c r="B213" s="45" t="s">
        <v>409</v>
      </c>
      <c r="C213" s="77" t="s">
        <v>410</v>
      </c>
      <c r="D213" s="46"/>
      <c r="E213" s="47"/>
      <c r="F213" s="47"/>
      <c r="G213" s="47"/>
      <c r="H213" s="47">
        <f t="shared" si="12"/>
      </c>
      <c r="I213" s="48"/>
      <c r="J213" s="47">
        <f t="shared" si="13"/>
      </c>
      <c r="K213" s="49">
        <f t="shared" si="14"/>
      </c>
      <c r="N213" s="23"/>
    </row>
    <row r="214" spans="2:14" ht="57">
      <c r="B214" s="50" t="s">
        <v>411</v>
      </c>
      <c r="C214" s="50" t="s">
        <v>412</v>
      </c>
      <c r="D214" s="51" t="s">
        <v>44</v>
      </c>
      <c r="E214" s="52">
        <v>2</v>
      </c>
      <c r="F214" s="53"/>
      <c r="G214" s="53"/>
      <c r="H214" s="52">
        <f t="shared" si="12"/>
        <v>0</v>
      </c>
      <c r="I214" s="54"/>
      <c r="J214" s="52">
        <f t="shared" si="13"/>
        <v>0</v>
      </c>
      <c r="K214" s="52">
        <f t="shared" si="14"/>
        <v>0</v>
      </c>
      <c r="N214" s="23">
        <v>48.2</v>
      </c>
    </row>
    <row r="215" spans="2:14" ht="28.5">
      <c r="B215" s="50" t="s">
        <v>413</v>
      </c>
      <c r="C215" s="50" t="s">
        <v>414</v>
      </c>
      <c r="D215" s="51" t="s">
        <v>44</v>
      </c>
      <c r="E215" s="52">
        <v>45</v>
      </c>
      <c r="F215" s="53"/>
      <c r="G215" s="53"/>
      <c r="H215" s="52">
        <f t="shared" si="12"/>
        <v>0</v>
      </c>
      <c r="I215" s="54"/>
      <c r="J215" s="52">
        <f t="shared" si="13"/>
        <v>0</v>
      </c>
      <c r="K215" s="52">
        <f t="shared" si="14"/>
        <v>0</v>
      </c>
      <c r="N215" s="23">
        <v>10.05</v>
      </c>
    </row>
    <row r="216" spans="2:14" ht="42.75">
      <c r="B216" s="50" t="s">
        <v>415</v>
      </c>
      <c r="C216" s="50" t="s">
        <v>174</v>
      </c>
      <c r="D216" s="51" t="s">
        <v>44</v>
      </c>
      <c r="E216" s="52">
        <v>4</v>
      </c>
      <c r="F216" s="53"/>
      <c r="G216" s="53"/>
      <c r="H216" s="52">
        <f t="shared" si="12"/>
        <v>0</v>
      </c>
      <c r="I216" s="54"/>
      <c r="J216" s="52">
        <f t="shared" si="13"/>
        <v>0</v>
      </c>
      <c r="K216" s="52">
        <f t="shared" si="14"/>
        <v>0</v>
      </c>
      <c r="N216" s="23">
        <v>32.41</v>
      </c>
    </row>
    <row r="217" spans="2:14" ht="42.75">
      <c r="B217" s="50" t="s">
        <v>416</v>
      </c>
      <c r="C217" s="50" t="s">
        <v>417</v>
      </c>
      <c r="D217" s="51" t="s">
        <v>44</v>
      </c>
      <c r="E217" s="52">
        <v>5</v>
      </c>
      <c r="F217" s="53"/>
      <c r="G217" s="53"/>
      <c r="H217" s="52">
        <f t="shared" si="12"/>
        <v>0</v>
      </c>
      <c r="I217" s="54"/>
      <c r="J217" s="52">
        <f t="shared" si="13"/>
        <v>0</v>
      </c>
      <c r="K217" s="52">
        <f t="shared" si="14"/>
        <v>0</v>
      </c>
      <c r="N217" s="23">
        <v>27.2</v>
      </c>
    </row>
    <row r="218" spans="2:14" ht="28.5">
      <c r="B218" s="50" t="s">
        <v>418</v>
      </c>
      <c r="C218" s="50" t="s">
        <v>218</v>
      </c>
      <c r="D218" s="51" t="s">
        <v>44</v>
      </c>
      <c r="E218" s="52">
        <v>122</v>
      </c>
      <c r="F218" s="53"/>
      <c r="G218" s="53"/>
      <c r="H218" s="52">
        <f t="shared" si="12"/>
        <v>0</v>
      </c>
      <c r="I218" s="54"/>
      <c r="J218" s="52">
        <f t="shared" si="13"/>
        <v>0</v>
      </c>
      <c r="K218" s="52">
        <f t="shared" si="14"/>
        <v>0</v>
      </c>
      <c r="N218" s="23">
        <v>20.46</v>
      </c>
    </row>
    <row r="219" spans="2:14" ht="42.75">
      <c r="B219" s="50" t="s">
        <v>419</v>
      </c>
      <c r="C219" s="50" t="s">
        <v>420</v>
      </c>
      <c r="D219" s="51" t="s">
        <v>44</v>
      </c>
      <c r="E219" s="52">
        <v>1</v>
      </c>
      <c r="F219" s="53"/>
      <c r="G219" s="53"/>
      <c r="H219" s="52">
        <f t="shared" si="12"/>
        <v>0</v>
      </c>
      <c r="I219" s="54"/>
      <c r="J219" s="52">
        <f t="shared" si="13"/>
        <v>0</v>
      </c>
      <c r="K219" s="52">
        <f t="shared" si="14"/>
        <v>0</v>
      </c>
      <c r="N219" s="23">
        <v>439.35</v>
      </c>
    </row>
    <row r="220" spans="2:14" ht="15">
      <c r="B220" s="45" t="s">
        <v>421</v>
      </c>
      <c r="C220" s="77" t="s">
        <v>422</v>
      </c>
      <c r="D220" s="46"/>
      <c r="E220" s="47"/>
      <c r="F220" s="47"/>
      <c r="G220" s="47"/>
      <c r="H220" s="47">
        <f t="shared" si="12"/>
      </c>
      <c r="I220" s="48"/>
      <c r="J220" s="47">
        <f t="shared" si="13"/>
      </c>
      <c r="K220" s="49">
        <f t="shared" si="14"/>
      </c>
      <c r="N220" s="23"/>
    </row>
    <row r="221" spans="2:14" ht="28.5">
      <c r="B221" s="50" t="s">
        <v>423</v>
      </c>
      <c r="C221" s="50" t="s">
        <v>398</v>
      </c>
      <c r="D221" s="51" t="s">
        <v>44</v>
      </c>
      <c r="E221" s="52">
        <v>1</v>
      </c>
      <c r="F221" s="53"/>
      <c r="G221" s="53"/>
      <c r="H221" s="52">
        <f t="shared" si="12"/>
        <v>0</v>
      </c>
      <c r="I221" s="54"/>
      <c r="J221" s="52">
        <f t="shared" si="13"/>
        <v>0</v>
      </c>
      <c r="K221" s="52">
        <f t="shared" si="14"/>
        <v>0</v>
      </c>
      <c r="N221" s="23">
        <v>179.78</v>
      </c>
    </row>
    <row r="222" spans="2:14" ht="57">
      <c r="B222" s="50" t="s">
        <v>424</v>
      </c>
      <c r="C222" s="50" t="s">
        <v>425</v>
      </c>
      <c r="D222" s="51" t="s">
        <v>44</v>
      </c>
      <c r="E222" s="52">
        <v>2</v>
      </c>
      <c r="F222" s="53"/>
      <c r="G222" s="53"/>
      <c r="H222" s="52">
        <f t="shared" si="12"/>
        <v>0</v>
      </c>
      <c r="I222" s="54"/>
      <c r="J222" s="52">
        <f t="shared" si="13"/>
        <v>0</v>
      </c>
      <c r="K222" s="52">
        <f t="shared" si="14"/>
        <v>0</v>
      </c>
      <c r="N222" s="23">
        <v>11</v>
      </c>
    </row>
    <row r="223" spans="2:14" ht="57">
      <c r="B223" s="50" t="s">
        <v>426</v>
      </c>
      <c r="C223" s="50" t="s">
        <v>427</v>
      </c>
      <c r="D223" s="51" t="s">
        <v>44</v>
      </c>
      <c r="E223" s="52">
        <v>10</v>
      </c>
      <c r="F223" s="53"/>
      <c r="G223" s="53"/>
      <c r="H223" s="52">
        <f t="shared" si="12"/>
        <v>0</v>
      </c>
      <c r="I223" s="54"/>
      <c r="J223" s="52">
        <f t="shared" si="13"/>
        <v>0</v>
      </c>
      <c r="K223" s="52">
        <f t="shared" si="14"/>
        <v>0</v>
      </c>
      <c r="N223" s="23">
        <v>95.9</v>
      </c>
    </row>
    <row r="224" spans="2:14" ht="28.5">
      <c r="B224" s="50" t="s">
        <v>428</v>
      </c>
      <c r="C224" s="50" t="s">
        <v>429</v>
      </c>
      <c r="D224" s="51" t="s">
        <v>122</v>
      </c>
      <c r="E224" s="52">
        <v>18</v>
      </c>
      <c r="F224" s="53"/>
      <c r="G224" s="53"/>
      <c r="H224" s="52">
        <f t="shared" si="12"/>
        <v>0</v>
      </c>
      <c r="I224" s="54"/>
      <c r="J224" s="52">
        <f t="shared" si="13"/>
        <v>0</v>
      </c>
      <c r="K224" s="52">
        <f t="shared" si="14"/>
        <v>0</v>
      </c>
      <c r="N224" s="23">
        <v>53.87</v>
      </c>
    </row>
    <row r="225" spans="2:14" ht="42.75">
      <c r="B225" s="50" t="s">
        <v>430</v>
      </c>
      <c r="C225" s="50" t="s">
        <v>431</v>
      </c>
      <c r="D225" s="51" t="s">
        <v>122</v>
      </c>
      <c r="E225" s="52">
        <v>7</v>
      </c>
      <c r="F225" s="53"/>
      <c r="G225" s="53"/>
      <c r="H225" s="52">
        <f t="shared" si="12"/>
        <v>0</v>
      </c>
      <c r="I225" s="54"/>
      <c r="J225" s="52">
        <f t="shared" si="13"/>
        <v>0</v>
      </c>
      <c r="K225" s="52">
        <f t="shared" si="14"/>
        <v>0</v>
      </c>
      <c r="N225" s="23">
        <v>10.51</v>
      </c>
    </row>
    <row r="226" spans="2:14" ht="57">
      <c r="B226" s="50" t="s">
        <v>432</v>
      </c>
      <c r="C226" s="50" t="s">
        <v>363</v>
      </c>
      <c r="D226" s="51" t="s">
        <v>122</v>
      </c>
      <c r="E226" s="52">
        <v>3</v>
      </c>
      <c r="F226" s="53"/>
      <c r="G226" s="53"/>
      <c r="H226" s="52">
        <f t="shared" si="12"/>
        <v>0</v>
      </c>
      <c r="I226" s="54"/>
      <c r="J226" s="52">
        <f t="shared" si="13"/>
        <v>0</v>
      </c>
      <c r="K226" s="52">
        <f t="shared" si="14"/>
        <v>0</v>
      </c>
      <c r="N226" s="23">
        <v>17.11</v>
      </c>
    </row>
    <row r="227" spans="2:14" ht="57">
      <c r="B227" s="50" t="s">
        <v>433</v>
      </c>
      <c r="C227" s="50" t="s">
        <v>365</v>
      </c>
      <c r="D227" s="51" t="s">
        <v>44</v>
      </c>
      <c r="E227" s="52">
        <v>1</v>
      </c>
      <c r="F227" s="53"/>
      <c r="G227" s="53"/>
      <c r="H227" s="52">
        <f t="shared" si="12"/>
        <v>0</v>
      </c>
      <c r="I227" s="54"/>
      <c r="J227" s="52">
        <f t="shared" si="13"/>
        <v>0</v>
      </c>
      <c r="K227" s="52">
        <f t="shared" si="14"/>
        <v>0</v>
      </c>
      <c r="N227" s="23">
        <v>17.21</v>
      </c>
    </row>
    <row r="228" spans="2:14" ht="28.5">
      <c r="B228" s="50" t="s">
        <v>434</v>
      </c>
      <c r="C228" s="50" t="s">
        <v>435</v>
      </c>
      <c r="D228" s="51" t="s">
        <v>44</v>
      </c>
      <c r="E228" s="52">
        <v>5</v>
      </c>
      <c r="F228" s="53"/>
      <c r="G228" s="53"/>
      <c r="H228" s="52">
        <f t="shared" si="12"/>
        <v>0</v>
      </c>
      <c r="I228" s="54"/>
      <c r="J228" s="52">
        <f t="shared" si="13"/>
        <v>0</v>
      </c>
      <c r="K228" s="52">
        <f t="shared" si="14"/>
        <v>0</v>
      </c>
      <c r="N228" s="23">
        <v>42.49</v>
      </c>
    </row>
    <row r="229" spans="2:14" ht="28.5">
      <c r="B229" s="50" t="s">
        <v>436</v>
      </c>
      <c r="C229" s="50" t="s">
        <v>437</v>
      </c>
      <c r="D229" s="51" t="s">
        <v>44</v>
      </c>
      <c r="E229" s="52">
        <v>3</v>
      </c>
      <c r="F229" s="53"/>
      <c r="G229" s="53"/>
      <c r="H229" s="52">
        <f t="shared" si="12"/>
        <v>0</v>
      </c>
      <c r="I229" s="54"/>
      <c r="J229" s="52">
        <f t="shared" si="13"/>
        <v>0</v>
      </c>
      <c r="K229" s="52">
        <f t="shared" si="14"/>
        <v>0</v>
      </c>
      <c r="N229" s="23">
        <v>25.82</v>
      </c>
    </row>
    <row r="230" spans="2:14" ht="15">
      <c r="B230" s="45" t="s">
        <v>438</v>
      </c>
      <c r="C230" s="77" t="s">
        <v>439</v>
      </c>
      <c r="D230" s="46"/>
      <c r="E230" s="47"/>
      <c r="F230" s="47"/>
      <c r="G230" s="47"/>
      <c r="H230" s="47">
        <f t="shared" si="12"/>
      </c>
      <c r="I230" s="48"/>
      <c r="J230" s="47">
        <f t="shared" si="13"/>
      </c>
      <c r="K230" s="49">
        <f t="shared" si="14"/>
      </c>
      <c r="N230" s="23"/>
    </row>
    <row r="231" spans="2:14" ht="42.75">
      <c r="B231" s="50" t="s">
        <v>440</v>
      </c>
      <c r="C231" s="50" t="s">
        <v>441</v>
      </c>
      <c r="D231" s="51" t="s">
        <v>44</v>
      </c>
      <c r="E231" s="52">
        <v>15</v>
      </c>
      <c r="F231" s="53"/>
      <c r="G231" s="53"/>
      <c r="H231" s="52">
        <f t="shared" si="12"/>
        <v>0</v>
      </c>
      <c r="I231" s="54"/>
      <c r="J231" s="52">
        <f t="shared" si="13"/>
        <v>0</v>
      </c>
      <c r="K231" s="52">
        <f t="shared" si="14"/>
        <v>0</v>
      </c>
      <c r="N231" s="23">
        <v>53.44</v>
      </c>
    </row>
    <row r="232" spans="2:14" ht="42.75">
      <c r="B232" s="50" t="s">
        <v>442</v>
      </c>
      <c r="C232" s="50" t="s">
        <v>443</v>
      </c>
      <c r="D232" s="51" t="s">
        <v>44</v>
      </c>
      <c r="E232" s="52">
        <v>7</v>
      </c>
      <c r="F232" s="53"/>
      <c r="G232" s="53"/>
      <c r="H232" s="52">
        <f t="shared" si="12"/>
        <v>0</v>
      </c>
      <c r="I232" s="54"/>
      <c r="J232" s="52">
        <f t="shared" si="13"/>
        <v>0</v>
      </c>
      <c r="K232" s="52">
        <f t="shared" si="14"/>
        <v>0</v>
      </c>
      <c r="N232" s="23">
        <v>82.7</v>
      </c>
    </row>
    <row r="233" spans="2:14" ht="57">
      <c r="B233" s="50" t="s">
        <v>444</v>
      </c>
      <c r="C233" s="50" t="s">
        <v>445</v>
      </c>
      <c r="D233" s="51" t="s">
        <v>44</v>
      </c>
      <c r="E233" s="52">
        <v>10</v>
      </c>
      <c r="F233" s="53"/>
      <c r="G233" s="53"/>
      <c r="H233" s="52">
        <f t="shared" si="12"/>
        <v>0</v>
      </c>
      <c r="I233" s="54"/>
      <c r="J233" s="52">
        <f t="shared" si="13"/>
        <v>0</v>
      </c>
      <c r="K233" s="52">
        <f t="shared" si="14"/>
        <v>0</v>
      </c>
      <c r="N233" s="23">
        <v>186.73</v>
      </c>
    </row>
    <row r="234" spans="2:14" ht="42.75">
      <c r="B234" s="50" t="s">
        <v>446</v>
      </c>
      <c r="C234" s="50" t="s">
        <v>447</v>
      </c>
      <c r="D234" s="51" t="s">
        <v>44</v>
      </c>
      <c r="E234" s="52">
        <v>5</v>
      </c>
      <c r="F234" s="53"/>
      <c r="G234" s="53"/>
      <c r="H234" s="52">
        <f t="shared" si="12"/>
        <v>0</v>
      </c>
      <c r="I234" s="54"/>
      <c r="J234" s="52">
        <f t="shared" si="13"/>
        <v>0</v>
      </c>
      <c r="K234" s="52">
        <f t="shared" si="14"/>
        <v>0</v>
      </c>
      <c r="N234" s="23">
        <v>2584.6</v>
      </c>
    </row>
    <row r="235" spans="2:14" ht="42.75">
      <c r="B235" s="50" t="s">
        <v>448</v>
      </c>
      <c r="C235" s="50" t="s">
        <v>170</v>
      </c>
      <c r="D235" s="51" t="s">
        <v>44</v>
      </c>
      <c r="E235" s="52">
        <v>6</v>
      </c>
      <c r="F235" s="53"/>
      <c r="G235" s="53"/>
      <c r="H235" s="52">
        <f t="shared" si="12"/>
        <v>0</v>
      </c>
      <c r="I235" s="54"/>
      <c r="J235" s="52">
        <f t="shared" si="13"/>
        <v>0</v>
      </c>
      <c r="K235" s="52">
        <f t="shared" si="14"/>
        <v>0</v>
      </c>
      <c r="N235" s="23">
        <v>95.65</v>
      </c>
    </row>
    <row r="236" spans="2:14" ht="15">
      <c r="B236" s="45" t="s">
        <v>449</v>
      </c>
      <c r="C236" s="77" t="s">
        <v>450</v>
      </c>
      <c r="D236" s="46"/>
      <c r="E236" s="47"/>
      <c r="F236" s="47"/>
      <c r="G236" s="47"/>
      <c r="H236" s="47">
        <f t="shared" si="12"/>
      </c>
      <c r="I236" s="48"/>
      <c r="J236" s="47">
        <f t="shared" si="13"/>
      </c>
      <c r="K236" s="49">
        <f t="shared" si="14"/>
      </c>
      <c r="N236" s="23"/>
    </row>
    <row r="237" spans="2:14" ht="15">
      <c r="B237" s="45" t="s">
        <v>451</v>
      </c>
      <c r="C237" s="77" t="s">
        <v>452</v>
      </c>
      <c r="D237" s="46"/>
      <c r="E237" s="47"/>
      <c r="F237" s="47"/>
      <c r="G237" s="47"/>
      <c r="H237" s="47">
        <f t="shared" si="12"/>
      </c>
      <c r="I237" s="48"/>
      <c r="J237" s="47">
        <f t="shared" si="13"/>
      </c>
      <c r="K237" s="49">
        <f t="shared" si="14"/>
      </c>
      <c r="N237" s="23"/>
    </row>
    <row r="238" spans="2:14" ht="57">
      <c r="B238" s="50" t="s">
        <v>453</v>
      </c>
      <c r="C238" s="50" t="s">
        <v>383</v>
      </c>
      <c r="D238" s="51" t="s">
        <v>122</v>
      </c>
      <c r="E238" s="52">
        <v>800</v>
      </c>
      <c r="F238" s="53"/>
      <c r="G238" s="53"/>
      <c r="H238" s="52">
        <f t="shared" si="12"/>
        <v>0</v>
      </c>
      <c r="I238" s="54"/>
      <c r="J238" s="52">
        <f t="shared" si="13"/>
        <v>0</v>
      </c>
      <c r="K238" s="52">
        <f t="shared" si="14"/>
        <v>0</v>
      </c>
      <c r="N238" s="23">
        <v>9.12</v>
      </c>
    </row>
    <row r="239" spans="2:14" ht="57">
      <c r="B239" s="50" t="s">
        <v>454</v>
      </c>
      <c r="C239" s="50" t="s">
        <v>225</v>
      </c>
      <c r="D239" s="51" t="s">
        <v>122</v>
      </c>
      <c r="E239" s="52">
        <v>5600</v>
      </c>
      <c r="F239" s="53"/>
      <c r="G239" s="53"/>
      <c r="H239" s="52">
        <f t="shared" si="12"/>
        <v>0</v>
      </c>
      <c r="I239" s="54"/>
      <c r="J239" s="52">
        <f t="shared" si="13"/>
        <v>0</v>
      </c>
      <c r="K239" s="52">
        <f t="shared" si="14"/>
        <v>0</v>
      </c>
      <c r="N239" s="23">
        <v>2.95</v>
      </c>
    </row>
    <row r="240" spans="2:14" ht="14.25">
      <c r="B240" s="50" t="s">
        <v>455</v>
      </c>
      <c r="C240" s="50" t="s">
        <v>456</v>
      </c>
      <c r="D240" s="51" t="s">
        <v>122</v>
      </c>
      <c r="E240" s="52">
        <v>4750</v>
      </c>
      <c r="F240" s="53"/>
      <c r="G240" s="53"/>
      <c r="H240" s="52">
        <f t="shared" si="12"/>
        <v>0</v>
      </c>
      <c r="I240" s="54"/>
      <c r="J240" s="52">
        <f t="shared" si="13"/>
        <v>0</v>
      </c>
      <c r="K240" s="52">
        <f t="shared" si="14"/>
        <v>0</v>
      </c>
      <c r="N240" s="23">
        <v>14.07</v>
      </c>
    </row>
    <row r="241" spans="2:14" ht="14.25">
      <c r="B241" s="50" t="s">
        <v>457</v>
      </c>
      <c r="C241" s="50" t="s">
        <v>458</v>
      </c>
      <c r="D241" s="51" t="s">
        <v>122</v>
      </c>
      <c r="E241" s="52">
        <v>205</v>
      </c>
      <c r="F241" s="53"/>
      <c r="G241" s="53"/>
      <c r="H241" s="52">
        <f t="shared" si="12"/>
        <v>0</v>
      </c>
      <c r="I241" s="54"/>
      <c r="J241" s="52">
        <f t="shared" si="13"/>
        <v>0</v>
      </c>
      <c r="K241" s="52">
        <f t="shared" si="14"/>
        <v>0</v>
      </c>
      <c r="N241" s="23">
        <v>46.27</v>
      </c>
    </row>
    <row r="242" spans="2:14" ht="14.25">
      <c r="B242" s="50" t="s">
        <v>459</v>
      </c>
      <c r="C242" s="50" t="s">
        <v>460</v>
      </c>
      <c r="D242" s="51" t="s">
        <v>122</v>
      </c>
      <c r="E242" s="52">
        <v>215</v>
      </c>
      <c r="F242" s="53"/>
      <c r="G242" s="53"/>
      <c r="H242" s="52">
        <f t="shared" si="12"/>
        <v>0</v>
      </c>
      <c r="I242" s="54"/>
      <c r="J242" s="52">
        <f t="shared" si="13"/>
        <v>0</v>
      </c>
      <c r="K242" s="52">
        <f t="shared" si="14"/>
        <v>0</v>
      </c>
      <c r="N242" s="23">
        <v>53.69</v>
      </c>
    </row>
    <row r="243" spans="2:14" ht="14.25">
      <c r="B243" s="50" t="s">
        <v>461</v>
      </c>
      <c r="C243" s="50" t="s">
        <v>462</v>
      </c>
      <c r="D243" s="51" t="s">
        <v>122</v>
      </c>
      <c r="E243" s="52">
        <v>80</v>
      </c>
      <c r="F243" s="53"/>
      <c r="G243" s="53"/>
      <c r="H243" s="52">
        <f t="shared" si="12"/>
        <v>0</v>
      </c>
      <c r="I243" s="54"/>
      <c r="J243" s="52">
        <f t="shared" si="13"/>
        <v>0</v>
      </c>
      <c r="K243" s="52">
        <f t="shared" si="14"/>
        <v>0</v>
      </c>
      <c r="N243" s="23">
        <v>48.05</v>
      </c>
    </row>
    <row r="244" spans="2:14" ht="15">
      <c r="B244" s="45" t="s">
        <v>463</v>
      </c>
      <c r="C244" s="77" t="s">
        <v>464</v>
      </c>
      <c r="D244" s="46"/>
      <c r="E244" s="47"/>
      <c r="F244" s="47"/>
      <c r="G244" s="47"/>
      <c r="H244" s="47">
        <f t="shared" si="12"/>
      </c>
      <c r="I244" s="48"/>
      <c r="J244" s="47">
        <f t="shared" si="13"/>
      </c>
      <c r="K244" s="49">
        <f t="shared" si="14"/>
      </c>
      <c r="N244" s="23"/>
    </row>
    <row r="245" spans="2:14" ht="15">
      <c r="B245" s="45" t="s">
        <v>465</v>
      </c>
      <c r="C245" s="77" t="s">
        <v>466</v>
      </c>
      <c r="D245" s="46"/>
      <c r="E245" s="47"/>
      <c r="F245" s="47"/>
      <c r="G245" s="47"/>
      <c r="H245" s="47">
        <f t="shared" si="12"/>
      </c>
      <c r="I245" s="48"/>
      <c r="J245" s="47">
        <f t="shared" si="13"/>
      </c>
      <c r="K245" s="49">
        <f t="shared" si="14"/>
      </c>
      <c r="N245" s="23"/>
    </row>
    <row r="246" spans="2:14" ht="28.5">
      <c r="B246" s="50" t="s">
        <v>467</v>
      </c>
      <c r="C246" s="50" t="s">
        <v>468</v>
      </c>
      <c r="D246" s="51" t="s">
        <v>44</v>
      </c>
      <c r="E246" s="52">
        <v>78</v>
      </c>
      <c r="F246" s="53"/>
      <c r="G246" s="53"/>
      <c r="H246" s="52">
        <f t="shared" si="12"/>
        <v>0</v>
      </c>
      <c r="I246" s="54"/>
      <c r="J246" s="52">
        <f t="shared" si="13"/>
        <v>0</v>
      </c>
      <c r="K246" s="52">
        <f t="shared" si="14"/>
        <v>0</v>
      </c>
      <c r="N246" s="23">
        <v>33.47</v>
      </c>
    </row>
    <row r="247" spans="2:14" ht="14.25">
      <c r="B247" s="50" t="s">
        <v>469</v>
      </c>
      <c r="C247" s="50" t="s">
        <v>470</v>
      </c>
      <c r="D247" s="51" t="s">
        <v>44</v>
      </c>
      <c r="E247" s="52">
        <v>684</v>
      </c>
      <c r="F247" s="53"/>
      <c r="G247" s="53"/>
      <c r="H247" s="52">
        <f t="shared" si="12"/>
        <v>0</v>
      </c>
      <c r="I247" s="54"/>
      <c r="J247" s="52">
        <f t="shared" si="13"/>
        <v>0</v>
      </c>
      <c r="K247" s="52">
        <f t="shared" si="14"/>
        <v>0</v>
      </c>
      <c r="N247" s="23">
        <v>0.77</v>
      </c>
    </row>
    <row r="248" spans="2:14" ht="14.25">
      <c r="B248" s="50" t="s">
        <v>471</v>
      </c>
      <c r="C248" s="50" t="s">
        <v>472</v>
      </c>
      <c r="D248" s="51" t="s">
        <v>44</v>
      </c>
      <c r="E248" s="52">
        <v>684</v>
      </c>
      <c r="F248" s="53"/>
      <c r="G248" s="53"/>
      <c r="H248" s="52">
        <f t="shared" si="12"/>
        <v>0</v>
      </c>
      <c r="I248" s="54"/>
      <c r="J248" s="52">
        <f t="shared" si="13"/>
        <v>0</v>
      </c>
      <c r="K248" s="52">
        <f t="shared" si="14"/>
        <v>0</v>
      </c>
      <c r="N248" s="23">
        <v>3.02</v>
      </c>
    </row>
    <row r="249" spans="2:14" ht="14.25">
      <c r="B249" s="50" t="s">
        <v>473</v>
      </c>
      <c r="C249" s="50" t="s">
        <v>474</v>
      </c>
      <c r="D249" s="51" t="s">
        <v>44</v>
      </c>
      <c r="E249" s="52">
        <v>84</v>
      </c>
      <c r="F249" s="53"/>
      <c r="G249" s="53"/>
      <c r="H249" s="52">
        <f t="shared" si="12"/>
        <v>0</v>
      </c>
      <c r="I249" s="54"/>
      <c r="J249" s="52">
        <f t="shared" si="13"/>
        <v>0</v>
      </c>
      <c r="K249" s="52">
        <f t="shared" si="14"/>
        <v>0</v>
      </c>
      <c r="N249" s="23">
        <v>3.01</v>
      </c>
    </row>
    <row r="250" spans="2:14" ht="14.25">
      <c r="B250" s="50" t="s">
        <v>475</v>
      </c>
      <c r="C250" s="50" t="s">
        <v>476</v>
      </c>
      <c r="D250" s="51" t="s">
        <v>44</v>
      </c>
      <c r="E250" s="52">
        <v>854</v>
      </c>
      <c r="F250" s="53"/>
      <c r="G250" s="53"/>
      <c r="H250" s="52">
        <f t="shared" si="12"/>
        <v>0</v>
      </c>
      <c r="I250" s="54"/>
      <c r="J250" s="52">
        <f t="shared" si="13"/>
        <v>0</v>
      </c>
      <c r="K250" s="52">
        <f t="shared" si="14"/>
        <v>0</v>
      </c>
      <c r="N250" s="23">
        <v>20.56</v>
      </c>
    </row>
    <row r="251" spans="2:14" ht="14.25">
      <c r="B251" s="50" t="s">
        <v>477</v>
      </c>
      <c r="C251" s="50" t="s">
        <v>478</v>
      </c>
      <c r="D251" s="51" t="s">
        <v>122</v>
      </c>
      <c r="E251" s="52">
        <v>1027.2</v>
      </c>
      <c r="F251" s="53"/>
      <c r="G251" s="53"/>
      <c r="H251" s="52">
        <f t="shared" si="12"/>
        <v>0</v>
      </c>
      <c r="I251" s="54"/>
      <c r="J251" s="52">
        <f t="shared" si="13"/>
        <v>0</v>
      </c>
      <c r="K251" s="52">
        <f t="shared" si="14"/>
        <v>0</v>
      </c>
      <c r="N251" s="23">
        <v>15.6</v>
      </c>
    </row>
    <row r="252" spans="2:14" ht="28.5">
      <c r="B252" s="50" t="s">
        <v>479</v>
      </c>
      <c r="C252" s="50" t="s">
        <v>392</v>
      </c>
      <c r="D252" s="51" t="s">
        <v>44</v>
      </c>
      <c r="E252" s="52">
        <v>36</v>
      </c>
      <c r="F252" s="53"/>
      <c r="G252" s="53"/>
      <c r="H252" s="52">
        <f t="shared" si="12"/>
        <v>0</v>
      </c>
      <c r="I252" s="54"/>
      <c r="J252" s="52">
        <f t="shared" si="13"/>
        <v>0</v>
      </c>
      <c r="K252" s="52">
        <f t="shared" si="14"/>
        <v>0</v>
      </c>
      <c r="N252" s="23">
        <v>18.2</v>
      </c>
    </row>
    <row r="253" spans="2:14" ht="57">
      <c r="B253" s="50" t="s">
        <v>480</v>
      </c>
      <c r="C253" s="50" t="s">
        <v>481</v>
      </c>
      <c r="D253" s="51" t="s">
        <v>122</v>
      </c>
      <c r="E253" s="52">
        <v>126</v>
      </c>
      <c r="F253" s="53"/>
      <c r="G253" s="53"/>
      <c r="H253" s="52">
        <f t="shared" si="12"/>
        <v>0</v>
      </c>
      <c r="I253" s="54"/>
      <c r="J253" s="52">
        <f t="shared" si="13"/>
        <v>0</v>
      </c>
      <c r="K253" s="52">
        <f t="shared" si="14"/>
        <v>0</v>
      </c>
      <c r="N253" s="23">
        <v>14.26</v>
      </c>
    </row>
    <row r="254" spans="2:14" ht="42.75">
      <c r="B254" s="50" t="s">
        <v>482</v>
      </c>
      <c r="C254" s="50" t="s">
        <v>375</v>
      </c>
      <c r="D254" s="51" t="s">
        <v>44</v>
      </c>
      <c r="E254" s="52">
        <v>108</v>
      </c>
      <c r="F254" s="53"/>
      <c r="G254" s="53"/>
      <c r="H254" s="52">
        <f t="shared" si="12"/>
        <v>0</v>
      </c>
      <c r="I254" s="54"/>
      <c r="J254" s="52">
        <f t="shared" si="13"/>
        <v>0</v>
      </c>
      <c r="K254" s="52">
        <f t="shared" si="14"/>
        <v>0</v>
      </c>
      <c r="N254" s="23">
        <v>5.64</v>
      </c>
    </row>
    <row r="255" spans="2:14" ht="57">
      <c r="B255" s="50" t="s">
        <v>483</v>
      </c>
      <c r="C255" s="50" t="s">
        <v>427</v>
      </c>
      <c r="D255" s="51" t="s">
        <v>44</v>
      </c>
      <c r="E255" s="52">
        <v>36</v>
      </c>
      <c r="F255" s="53"/>
      <c r="G255" s="53"/>
      <c r="H255" s="52">
        <f t="shared" si="12"/>
        <v>0</v>
      </c>
      <c r="I255" s="54"/>
      <c r="J255" s="52">
        <f t="shared" si="13"/>
        <v>0</v>
      </c>
      <c r="K255" s="52">
        <f t="shared" si="14"/>
        <v>0</v>
      </c>
      <c r="N255" s="23">
        <v>95.9</v>
      </c>
    </row>
    <row r="256" spans="2:14" ht="28.5">
      <c r="B256" s="50" t="s">
        <v>484</v>
      </c>
      <c r="C256" s="50" t="s">
        <v>398</v>
      </c>
      <c r="D256" s="51" t="s">
        <v>44</v>
      </c>
      <c r="E256" s="52">
        <v>36</v>
      </c>
      <c r="F256" s="53"/>
      <c r="G256" s="53"/>
      <c r="H256" s="52">
        <f t="shared" si="12"/>
        <v>0</v>
      </c>
      <c r="I256" s="54"/>
      <c r="J256" s="52">
        <f t="shared" si="13"/>
        <v>0</v>
      </c>
      <c r="K256" s="52">
        <f t="shared" si="14"/>
        <v>0</v>
      </c>
      <c r="N256" s="23">
        <v>179.78</v>
      </c>
    </row>
    <row r="257" spans="2:14" ht="28.5">
      <c r="B257" s="50" t="s">
        <v>485</v>
      </c>
      <c r="C257" s="50" t="s">
        <v>486</v>
      </c>
      <c r="D257" s="51" t="s">
        <v>122</v>
      </c>
      <c r="E257" s="52">
        <v>450.4</v>
      </c>
      <c r="F257" s="53"/>
      <c r="G257" s="53"/>
      <c r="H257" s="52">
        <f t="shared" si="12"/>
        <v>0</v>
      </c>
      <c r="I257" s="54"/>
      <c r="J257" s="52">
        <f t="shared" si="13"/>
        <v>0</v>
      </c>
      <c r="K257" s="52">
        <f t="shared" si="14"/>
        <v>0</v>
      </c>
      <c r="N257" s="23">
        <v>41.68</v>
      </c>
    </row>
    <row r="258" spans="2:14" ht="28.5">
      <c r="B258" s="50" t="s">
        <v>487</v>
      </c>
      <c r="C258" s="50" t="s">
        <v>488</v>
      </c>
      <c r="D258" s="51" t="s">
        <v>122</v>
      </c>
      <c r="E258" s="52">
        <v>50.4</v>
      </c>
      <c r="F258" s="53"/>
      <c r="G258" s="53"/>
      <c r="H258" s="52">
        <f t="shared" si="12"/>
        <v>0</v>
      </c>
      <c r="I258" s="54"/>
      <c r="J258" s="52">
        <f t="shared" si="13"/>
        <v>0</v>
      </c>
      <c r="K258" s="52">
        <f t="shared" si="14"/>
        <v>0</v>
      </c>
      <c r="N258" s="23">
        <v>29.3</v>
      </c>
    </row>
    <row r="259" spans="2:14" ht="114">
      <c r="B259" s="50" t="s">
        <v>489</v>
      </c>
      <c r="C259" s="50" t="s">
        <v>490</v>
      </c>
      <c r="D259" s="51" t="s">
        <v>110</v>
      </c>
      <c r="E259" s="52">
        <v>126.98</v>
      </c>
      <c r="F259" s="53"/>
      <c r="G259" s="53"/>
      <c r="H259" s="52">
        <f t="shared" si="12"/>
        <v>0</v>
      </c>
      <c r="I259" s="54"/>
      <c r="J259" s="52">
        <f t="shared" si="13"/>
        <v>0</v>
      </c>
      <c r="K259" s="52">
        <f t="shared" si="14"/>
        <v>0</v>
      </c>
      <c r="N259" s="23">
        <v>12.74</v>
      </c>
    </row>
    <row r="260" spans="2:14" ht="99.75">
      <c r="B260" s="50" t="s">
        <v>491</v>
      </c>
      <c r="C260" s="50" t="s">
        <v>492</v>
      </c>
      <c r="D260" s="51" t="s">
        <v>110</v>
      </c>
      <c r="E260" s="52">
        <v>99.91</v>
      </c>
      <c r="F260" s="53"/>
      <c r="G260" s="53"/>
      <c r="H260" s="52">
        <f t="shared" si="12"/>
        <v>0</v>
      </c>
      <c r="I260" s="54"/>
      <c r="J260" s="52">
        <f t="shared" si="13"/>
        <v>0</v>
      </c>
      <c r="K260" s="52">
        <f t="shared" si="14"/>
        <v>0</v>
      </c>
      <c r="N260" s="23">
        <v>15.04</v>
      </c>
    </row>
    <row r="261" spans="2:14" ht="42.75">
      <c r="B261" s="50" t="s">
        <v>493</v>
      </c>
      <c r="C261" s="50" t="s">
        <v>494</v>
      </c>
      <c r="D261" s="51" t="s">
        <v>36</v>
      </c>
      <c r="E261" s="52">
        <v>16.71</v>
      </c>
      <c r="F261" s="53"/>
      <c r="G261" s="53"/>
      <c r="H261" s="52">
        <f t="shared" si="12"/>
        <v>0</v>
      </c>
      <c r="I261" s="54"/>
      <c r="J261" s="52">
        <f t="shared" si="13"/>
        <v>0</v>
      </c>
      <c r="K261" s="52">
        <f t="shared" si="14"/>
        <v>0</v>
      </c>
      <c r="N261" s="23">
        <v>19.68</v>
      </c>
    </row>
    <row r="262" spans="2:14" ht="57">
      <c r="B262" s="50" t="s">
        <v>495</v>
      </c>
      <c r="C262" s="50" t="s">
        <v>496</v>
      </c>
      <c r="D262" s="51" t="s">
        <v>36</v>
      </c>
      <c r="E262" s="52">
        <v>1.67</v>
      </c>
      <c r="F262" s="53"/>
      <c r="G262" s="53"/>
      <c r="H262" s="52">
        <f t="shared" si="12"/>
        <v>0</v>
      </c>
      <c r="I262" s="54"/>
      <c r="J262" s="52">
        <f t="shared" si="13"/>
        <v>0</v>
      </c>
      <c r="K262" s="52">
        <f t="shared" si="14"/>
        <v>0</v>
      </c>
      <c r="N262" s="23">
        <v>64.19</v>
      </c>
    </row>
    <row r="263" spans="2:14" ht="42.75">
      <c r="B263" s="50" t="s">
        <v>497</v>
      </c>
      <c r="C263" s="50" t="s">
        <v>498</v>
      </c>
      <c r="D263" s="51" t="s">
        <v>36</v>
      </c>
      <c r="E263" s="52">
        <v>47.12</v>
      </c>
      <c r="F263" s="53"/>
      <c r="G263" s="53"/>
      <c r="H263" s="52">
        <f t="shared" si="12"/>
        <v>0</v>
      </c>
      <c r="I263" s="54"/>
      <c r="J263" s="52">
        <f t="shared" si="13"/>
        <v>0</v>
      </c>
      <c r="K263" s="52">
        <f t="shared" si="14"/>
        <v>0</v>
      </c>
      <c r="N263" s="23">
        <v>11.75</v>
      </c>
    </row>
    <row r="264" spans="2:14" ht="57">
      <c r="B264" s="50" t="s">
        <v>499</v>
      </c>
      <c r="C264" s="50" t="s">
        <v>500</v>
      </c>
      <c r="D264" s="51" t="s">
        <v>36</v>
      </c>
      <c r="E264" s="52">
        <v>47.32</v>
      </c>
      <c r="F264" s="53"/>
      <c r="G264" s="53"/>
      <c r="H264" s="52">
        <f t="shared" si="12"/>
        <v>0</v>
      </c>
      <c r="I264" s="54"/>
      <c r="J264" s="52">
        <f t="shared" si="13"/>
        <v>0</v>
      </c>
      <c r="K264" s="52">
        <f t="shared" si="14"/>
        <v>0</v>
      </c>
      <c r="N264" s="23">
        <v>22.22</v>
      </c>
    </row>
    <row r="265" spans="2:14" ht="28.5">
      <c r="B265" s="50" t="s">
        <v>501</v>
      </c>
      <c r="C265" s="50" t="s">
        <v>502</v>
      </c>
      <c r="D265" s="51" t="s">
        <v>110</v>
      </c>
      <c r="E265" s="52">
        <v>3.43</v>
      </c>
      <c r="F265" s="53"/>
      <c r="G265" s="53"/>
      <c r="H265" s="52">
        <f t="shared" si="12"/>
        <v>0</v>
      </c>
      <c r="I265" s="54"/>
      <c r="J265" s="52">
        <f t="shared" si="13"/>
        <v>0</v>
      </c>
      <c r="K265" s="52">
        <f t="shared" si="14"/>
        <v>0</v>
      </c>
      <c r="N265" s="23">
        <v>105.62</v>
      </c>
    </row>
    <row r="266" spans="2:14" ht="15">
      <c r="B266" s="45" t="s">
        <v>503</v>
      </c>
      <c r="C266" s="77" t="s">
        <v>504</v>
      </c>
      <c r="D266" s="46"/>
      <c r="E266" s="47"/>
      <c r="F266" s="47"/>
      <c r="G266" s="47"/>
      <c r="H266" s="47">
        <f t="shared" si="12"/>
      </c>
      <c r="I266" s="48"/>
      <c r="J266" s="47">
        <f t="shared" si="13"/>
      </c>
      <c r="K266" s="49">
        <f t="shared" si="14"/>
      </c>
      <c r="N266" s="23"/>
    </row>
    <row r="267" spans="2:14" ht="15">
      <c r="B267" s="45" t="s">
        <v>505</v>
      </c>
      <c r="C267" s="77" t="s">
        <v>506</v>
      </c>
      <c r="D267" s="46"/>
      <c r="E267" s="47"/>
      <c r="F267" s="47"/>
      <c r="G267" s="47"/>
      <c r="H267" s="47">
        <f t="shared" si="12"/>
      </c>
      <c r="I267" s="48"/>
      <c r="J267" s="47">
        <f t="shared" si="13"/>
      </c>
      <c r="K267" s="49">
        <f t="shared" si="14"/>
      </c>
      <c r="N267" s="23"/>
    </row>
    <row r="268" spans="2:14" ht="28.5">
      <c r="B268" s="50" t="s">
        <v>507</v>
      </c>
      <c r="C268" s="50" t="s">
        <v>508</v>
      </c>
      <c r="D268" s="51" t="s">
        <v>36</v>
      </c>
      <c r="E268" s="52">
        <v>8.4</v>
      </c>
      <c r="F268" s="53"/>
      <c r="G268" s="53"/>
      <c r="H268" s="52">
        <f t="shared" si="12"/>
        <v>0</v>
      </c>
      <c r="I268" s="54"/>
      <c r="J268" s="52">
        <f t="shared" si="13"/>
        <v>0</v>
      </c>
      <c r="K268" s="52">
        <f t="shared" si="14"/>
        <v>0</v>
      </c>
      <c r="N268" s="23">
        <v>259.01</v>
      </c>
    </row>
    <row r="269" spans="2:14" ht="15">
      <c r="B269" s="45" t="s">
        <v>509</v>
      </c>
      <c r="C269" s="77" t="s">
        <v>510</v>
      </c>
      <c r="D269" s="46"/>
      <c r="E269" s="47"/>
      <c r="F269" s="47"/>
      <c r="G269" s="47"/>
      <c r="H269" s="47">
        <f t="shared" si="12"/>
      </c>
      <c r="I269" s="48"/>
      <c r="J269" s="47">
        <f t="shared" si="13"/>
      </c>
      <c r="K269" s="49">
        <f t="shared" si="14"/>
      </c>
      <c r="N269" s="23"/>
    </row>
    <row r="270" spans="2:14" ht="15">
      <c r="B270" s="45" t="s">
        <v>511</v>
      </c>
      <c r="C270" s="77" t="s">
        <v>512</v>
      </c>
      <c r="D270" s="46"/>
      <c r="E270" s="47"/>
      <c r="F270" s="47"/>
      <c r="G270" s="47"/>
      <c r="H270" s="47">
        <f t="shared" si="12"/>
      </c>
      <c r="I270" s="48"/>
      <c r="J270" s="47">
        <f t="shared" si="13"/>
      </c>
      <c r="K270" s="49">
        <f t="shared" si="14"/>
      </c>
      <c r="N270" s="23"/>
    </row>
    <row r="271" spans="2:14" ht="28.5">
      <c r="B271" s="50" t="s">
        <v>513</v>
      </c>
      <c r="C271" s="50" t="s">
        <v>514</v>
      </c>
      <c r="D271" s="51" t="s">
        <v>36</v>
      </c>
      <c r="E271" s="52">
        <v>2090.92</v>
      </c>
      <c r="F271" s="53"/>
      <c r="G271" s="53"/>
      <c r="H271" s="52">
        <f t="shared" si="12"/>
        <v>0</v>
      </c>
      <c r="I271" s="54"/>
      <c r="J271" s="52">
        <f t="shared" si="13"/>
        <v>0</v>
      </c>
      <c r="K271" s="52">
        <f t="shared" si="14"/>
        <v>0</v>
      </c>
      <c r="N271" s="23">
        <v>9.52</v>
      </c>
    </row>
    <row r="272" spans="2:14" ht="42.75">
      <c r="B272" s="50" t="s">
        <v>515</v>
      </c>
      <c r="C272" s="50" t="s">
        <v>516</v>
      </c>
      <c r="D272" s="51" t="s">
        <v>36</v>
      </c>
      <c r="E272" s="52">
        <v>1776.12</v>
      </c>
      <c r="F272" s="53"/>
      <c r="G272" s="53"/>
      <c r="H272" s="52">
        <f t="shared" si="12"/>
        <v>0</v>
      </c>
      <c r="I272" s="54"/>
      <c r="J272" s="52">
        <f t="shared" si="13"/>
        <v>0</v>
      </c>
      <c r="K272" s="52">
        <f t="shared" si="14"/>
        <v>0</v>
      </c>
      <c r="N272" s="23">
        <v>13.1</v>
      </c>
    </row>
    <row r="273" spans="2:14" ht="42.75">
      <c r="B273" s="50" t="s">
        <v>517</v>
      </c>
      <c r="C273" s="50" t="s">
        <v>518</v>
      </c>
      <c r="D273" s="51" t="s">
        <v>36</v>
      </c>
      <c r="E273" s="52">
        <v>1776.12</v>
      </c>
      <c r="F273" s="53"/>
      <c r="G273" s="53"/>
      <c r="H273" s="52">
        <f aca="true" t="shared" si="15" ref="H273:H299">IF(E273&lt;&gt;"",ROUND(F273,2)+ROUND(G273,2),"")</f>
        <v>0</v>
      </c>
      <c r="I273" s="54"/>
      <c r="J273" s="52">
        <f aca="true" t="shared" si="16" ref="J273:J299">IF(E273&lt;&gt;"",ROUND(H273*(1+ROUND(I273,4)),2),"")</f>
        <v>0</v>
      </c>
      <c r="K273" s="52">
        <f aca="true" t="shared" si="17" ref="K273:K299">IF(E273&lt;&gt;"",ROUND(ROUND(J273,2)*ROUND(E273,2),2),"")</f>
        <v>0</v>
      </c>
      <c r="N273" s="23">
        <v>2.57</v>
      </c>
    </row>
    <row r="274" spans="2:14" ht="28.5">
      <c r="B274" s="50" t="s">
        <v>519</v>
      </c>
      <c r="C274" s="50" t="s">
        <v>520</v>
      </c>
      <c r="D274" s="51" t="s">
        <v>36</v>
      </c>
      <c r="E274" s="52">
        <v>1662.02</v>
      </c>
      <c r="F274" s="53"/>
      <c r="G274" s="53"/>
      <c r="H274" s="52">
        <f t="shared" si="15"/>
        <v>0</v>
      </c>
      <c r="I274" s="54"/>
      <c r="J274" s="52">
        <f t="shared" si="16"/>
        <v>0</v>
      </c>
      <c r="K274" s="52">
        <f t="shared" si="17"/>
        <v>0</v>
      </c>
      <c r="N274" s="23">
        <v>15.35</v>
      </c>
    </row>
    <row r="275" spans="2:14" ht="42.75">
      <c r="B275" s="50" t="s">
        <v>521</v>
      </c>
      <c r="C275" s="50" t="s">
        <v>522</v>
      </c>
      <c r="D275" s="51" t="s">
        <v>523</v>
      </c>
      <c r="E275" s="52">
        <v>226.58</v>
      </c>
      <c r="F275" s="53"/>
      <c r="G275" s="53"/>
      <c r="H275" s="52">
        <f t="shared" si="15"/>
        <v>0</v>
      </c>
      <c r="I275" s="54"/>
      <c r="J275" s="52">
        <f t="shared" si="16"/>
        <v>0</v>
      </c>
      <c r="K275" s="52">
        <f t="shared" si="17"/>
        <v>0</v>
      </c>
      <c r="N275" s="23">
        <v>15.29</v>
      </c>
    </row>
    <row r="276" spans="2:14" ht="15">
      <c r="B276" s="45" t="s">
        <v>524</v>
      </c>
      <c r="C276" s="77" t="s">
        <v>525</v>
      </c>
      <c r="D276" s="46"/>
      <c r="E276" s="47"/>
      <c r="F276" s="47"/>
      <c r="G276" s="47"/>
      <c r="H276" s="47">
        <f t="shared" si="15"/>
      </c>
      <c r="I276" s="48"/>
      <c r="J276" s="47">
        <f t="shared" si="16"/>
      </c>
      <c r="K276" s="49">
        <f t="shared" si="17"/>
      </c>
      <c r="N276" s="23"/>
    </row>
    <row r="277" spans="2:14" ht="28.5">
      <c r="B277" s="50" t="s">
        <v>526</v>
      </c>
      <c r="C277" s="50" t="s">
        <v>89</v>
      </c>
      <c r="D277" s="51" t="s">
        <v>36</v>
      </c>
      <c r="E277" s="52">
        <v>2249.17</v>
      </c>
      <c r="F277" s="53"/>
      <c r="G277" s="53"/>
      <c r="H277" s="52">
        <f t="shared" si="15"/>
        <v>0</v>
      </c>
      <c r="I277" s="54"/>
      <c r="J277" s="52">
        <f t="shared" si="16"/>
        <v>0</v>
      </c>
      <c r="K277" s="52">
        <f t="shared" si="17"/>
        <v>0</v>
      </c>
      <c r="N277" s="23">
        <v>2.6</v>
      </c>
    </row>
    <row r="278" spans="2:14" ht="42.75">
      <c r="B278" s="50" t="s">
        <v>527</v>
      </c>
      <c r="C278" s="50" t="s">
        <v>91</v>
      </c>
      <c r="D278" s="51" t="s">
        <v>36</v>
      </c>
      <c r="E278" s="52">
        <v>2249.17</v>
      </c>
      <c r="F278" s="53"/>
      <c r="G278" s="53"/>
      <c r="H278" s="52">
        <f t="shared" si="15"/>
        <v>0</v>
      </c>
      <c r="I278" s="54"/>
      <c r="J278" s="52">
        <f t="shared" si="16"/>
        <v>0</v>
      </c>
      <c r="K278" s="52">
        <f t="shared" si="17"/>
        <v>0</v>
      </c>
      <c r="N278" s="23">
        <v>14.8</v>
      </c>
    </row>
    <row r="279" spans="2:14" ht="28.5">
      <c r="B279" s="50" t="s">
        <v>528</v>
      </c>
      <c r="C279" s="50" t="s">
        <v>529</v>
      </c>
      <c r="D279" s="51" t="s">
        <v>36</v>
      </c>
      <c r="E279" s="52">
        <v>3434.56</v>
      </c>
      <c r="F279" s="53"/>
      <c r="G279" s="53"/>
      <c r="H279" s="52">
        <f t="shared" si="15"/>
        <v>0</v>
      </c>
      <c r="I279" s="54"/>
      <c r="J279" s="52">
        <f t="shared" si="16"/>
        <v>0</v>
      </c>
      <c r="K279" s="52">
        <f t="shared" si="17"/>
        <v>0</v>
      </c>
      <c r="N279" s="23">
        <v>2.22</v>
      </c>
    </row>
    <row r="280" spans="2:14" ht="42.75">
      <c r="B280" s="50" t="s">
        <v>530</v>
      </c>
      <c r="C280" s="50" t="s">
        <v>516</v>
      </c>
      <c r="D280" s="51" t="s">
        <v>36</v>
      </c>
      <c r="E280" s="52">
        <v>3434.56</v>
      </c>
      <c r="F280" s="53"/>
      <c r="G280" s="53"/>
      <c r="H280" s="52">
        <f t="shared" si="15"/>
        <v>0</v>
      </c>
      <c r="I280" s="54"/>
      <c r="J280" s="52">
        <f t="shared" si="16"/>
        <v>0</v>
      </c>
      <c r="K280" s="52">
        <f t="shared" si="17"/>
        <v>0</v>
      </c>
      <c r="N280" s="23">
        <v>13.1</v>
      </c>
    </row>
    <row r="281" spans="2:14" ht="15">
      <c r="B281" s="45" t="s">
        <v>531</v>
      </c>
      <c r="C281" s="77" t="s">
        <v>532</v>
      </c>
      <c r="D281" s="46"/>
      <c r="E281" s="47"/>
      <c r="F281" s="47"/>
      <c r="G281" s="47"/>
      <c r="H281" s="47">
        <f t="shared" si="15"/>
      </c>
      <c r="I281" s="48"/>
      <c r="J281" s="47">
        <f t="shared" si="16"/>
      </c>
      <c r="K281" s="49">
        <f t="shared" si="17"/>
      </c>
      <c r="N281" s="23"/>
    </row>
    <row r="282" spans="2:14" ht="28.5">
      <c r="B282" s="50" t="s">
        <v>533</v>
      </c>
      <c r="C282" s="50" t="s">
        <v>534</v>
      </c>
      <c r="D282" s="51" t="s">
        <v>36</v>
      </c>
      <c r="E282" s="52">
        <v>260.02</v>
      </c>
      <c r="F282" s="53"/>
      <c r="G282" s="53"/>
      <c r="H282" s="52">
        <f t="shared" si="15"/>
        <v>0</v>
      </c>
      <c r="I282" s="54"/>
      <c r="J282" s="52">
        <f t="shared" si="16"/>
        <v>0</v>
      </c>
      <c r="K282" s="52">
        <f t="shared" si="17"/>
        <v>0</v>
      </c>
      <c r="N282" s="23">
        <v>5.71</v>
      </c>
    </row>
    <row r="283" spans="2:14" ht="42.75">
      <c r="B283" s="50" t="s">
        <v>535</v>
      </c>
      <c r="C283" s="50" t="s">
        <v>536</v>
      </c>
      <c r="D283" s="51" t="s">
        <v>36</v>
      </c>
      <c r="E283" s="52">
        <v>260.02</v>
      </c>
      <c r="F283" s="53"/>
      <c r="G283" s="53"/>
      <c r="H283" s="52">
        <f t="shared" si="15"/>
        <v>0</v>
      </c>
      <c r="I283" s="54"/>
      <c r="J283" s="52">
        <f t="shared" si="16"/>
        <v>0</v>
      </c>
      <c r="K283" s="52">
        <f t="shared" si="17"/>
        <v>0</v>
      </c>
      <c r="N283" s="23">
        <v>26.47</v>
      </c>
    </row>
    <row r="284" spans="2:14" ht="14.25">
      <c r="B284" s="50" t="s">
        <v>537</v>
      </c>
      <c r="C284" s="50" t="s">
        <v>538</v>
      </c>
      <c r="D284" s="51" t="s">
        <v>36</v>
      </c>
      <c r="E284" s="52">
        <v>260.02</v>
      </c>
      <c r="F284" s="53"/>
      <c r="G284" s="53"/>
      <c r="H284" s="52">
        <f t="shared" si="15"/>
        <v>0</v>
      </c>
      <c r="I284" s="54"/>
      <c r="J284" s="52">
        <f t="shared" si="16"/>
        <v>0</v>
      </c>
      <c r="K284" s="52">
        <f t="shared" si="17"/>
        <v>0</v>
      </c>
      <c r="N284" s="23">
        <v>11.47</v>
      </c>
    </row>
    <row r="285" spans="2:14" ht="28.5">
      <c r="B285" s="50" t="s">
        <v>539</v>
      </c>
      <c r="C285" s="50" t="s">
        <v>540</v>
      </c>
      <c r="D285" s="51" t="s">
        <v>36</v>
      </c>
      <c r="E285" s="52">
        <v>75.8</v>
      </c>
      <c r="F285" s="53"/>
      <c r="G285" s="53"/>
      <c r="H285" s="52">
        <f t="shared" si="15"/>
        <v>0</v>
      </c>
      <c r="I285" s="54"/>
      <c r="J285" s="52">
        <f t="shared" si="16"/>
        <v>0</v>
      </c>
      <c r="K285" s="52">
        <f t="shared" si="17"/>
        <v>0</v>
      </c>
      <c r="N285" s="23">
        <v>16.06</v>
      </c>
    </row>
    <row r="286" spans="2:14" ht="14.25">
      <c r="B286" s="50" t="s">
        <v>541</v>
      </c>
      <c r="C286" s="50" t="s">
        <v>542</v>
      </c>
      <c r="D286" s="51" t="s">
        <v>36</v>
      </c>
      <c r="E286" s="52">
        <v>75.8</v>
      </c>
      <c r="F286" s="53"/>
      <c r="G286" s="53"/>
      <c r="H286" s="52">
        <f t="shared" si="15"/>
        <v>0</v>
      </c>
      <c r="I286" s="54"/>
      <c r="J286" s="52">
        <f t="shared" si="16"/>
        <v>0</v>
      </c>
      <c r="K286" s="52">
        <f t="shared" si="17"/>
        <v>0</v>
      </c>
      <c r="N286" s="23">
        <v>43.74</v>
      </c>
    </row>
    <row r="287" spans="2:14" ht="57">
      <c r="B287" s="50" t="s">
        <v>543</v>
      </c>
      <c r="C287" s="50" t="s">
        <v>544</v>
      </c>
      <c r="D287" s="51" t="s">
        <v>36</v>
      </c>
      <c r="E287" s="52">
        <v>16.8</v>
      </c>
      <c r="F287" s="53"/>
      <c r="G287" s="53"/>
      <c r="H287" s="52">
        <f t="shared" si="15"/>
        <v>0</v>
      </c>
      <c r="I287" s="54"/>
      <c r="J287" s="52">
        <f t="shared" si="16"/>
        <v>0</v>
      </c>
      <c r="K287" s="52">
        <f t="shared" si="17"/>
        <v>0</v>
      </c>
      <c r="N287" s="23">
        <v>19.73</v>
      </c>
    </row>
    <row r="288" spans="2:14" ht="15">
      <c r="B288" s="45" t="s">
        <v>545</v>
      </c>
      <c r="C288" s="77" t="s">
        <v>546</v>
      </c>
      <c r="D288" s="46"/>
      <c r="E288" s="47"/>
      <c r="F288" s="47"/>
      <c r="G288" s="47"/>
      <c r="H288" s="47">
        <f t="shared" si="15"/>
      </c>
      <c r="I288" s="48"/>
      <c r="J288" s="47">
        <f t="shared" si="16"/>
      </c>
      <c r="K288" s="49">
        <f t="shared" si="17"/>
      </c>
      <c r="N288" s="23"/>
    </row>
    <row r="289" spans="2:14" ht="15">
      <c r="B289" s="45" t="s">
        <v>547</v>
      </c>
      <c r="C289" s="77" t="s">
        <v>548</v>
      </c>
      <c r="D289" s="46"/>
      <c r="E289" s="47"/>
      <c r="F289" s="47"/>
      <c r="G289" s="47"/>
      <c r="H289" s="47">
        <f t="shared" si="15"/>
      </c>
      <c r="I289" s="48"/>
      <c r="J289" s="47">
        <f t="shared" si="16"/>
      </c>
      <c r="K289" s="49">
        <f t="shared" si="17"/>
      </c>
      <c r="N289" s="23"/>
    </row>
    <row r="290" spans="2:14" ht="28.5">
      <c r="B290" s="50" t="s">
        <v>549</v>
      </c>
      <c r="C290" s="50" t="s">
        <v>550</v>
      </c>
      <c r="D290" s="51" t="s">
        <v>44</v>
      </c>
      <c r="E290" s="52">
        <v>1</v>
      </c>
      <c r="F290" s="53"/>
      <c r="G290" s="53"/>
      <c r="H290" s="52">
        <f t="shared" si="15"/>
        <v>0</v>
      </c>
      <c r="I290" s="54"/>
      <c r="J290" s="52">
        <f t="shared" si="16"/>
        <v>0</v>
      </c>
      <c r="K290" s="52">
        <f t="shared" si="17"/>
        <v>0</v>
      </c>
      <c r="N290" s="23">
        <v>62.79</v>
      </c>
    </row>
    <row r="291" spans="2:14" ht="28.5">
      <c r="B291" s="50" t="s">
        <v>551</v>
      </c>
      <c r="C291" s="50" t="s">
        <v>550</v>
      </c>
      <c r="D291" s="51" t="s">
        <v>44</v>
      </c>
      <c r="E291" s="52">
        <v>1</v>
      </c>
      <c r="F291" s="53"/>
      <c r="G291" s="53"/>
      <c r="H291" s="52">
        <f t="shared" si="15"/>
        <v>0</v>
      </c>
      <c r="I291" s="54"/>
      <c r="J291" s="52">
        <f t="shared" si="16"/>
        <v>0</v>
      </c>
      <c r="K291" s="52">
        <f t="shared" si="17"/>
        <v>0</v>
      </c>
      <c r="N291" s="23">
        <v>62.79</v>
      </c>
    </row>
    <row r="292" spans="2:14" ht="28.5">
      <c r="B292" s="50" t="s">
        <v>552</v>
      </c>
      <c r="C292" s="50" t="s">
        <v>553</v>
      </c>
      <c r="D292" s="51" t="s">
        <v>44</v>
      </c>
      <c r="E292" s="52">
        <v>1</v>
      </c>
      <c r="F292" s="53"/>
      <c r="G292" s="53"/>
      <c r="H292" s="52">
        <f t="shared" si="15"/>
        <v>0</v>
      </c>
      <c r="I292" s="54"/>
      <c r="J292" s="52">
        <f t="shared" si="16"/>
        <v>0</v>
      </c>
      <c r="K292" s="52">
        <f t="shared" si="17"/>
        <v>0</v>
      </c>
      <c r="N292" s="23">
        <v>3774.62</v>
      </c>
    </row>
    <row r="293" spans="2:14" ht="14.25">
      <c r="B293" s="50" t="s">
        <v>554</v>
      </c>
      <c r="C293" s="50" t="s">
        <v>555</v>
      </c>
      <c r="D293" s="51" t="s">
        <v>44</v>
      </c>
      <c r="E293" s="52">
        <v>1</v>
      </c>
      <c r="F293" s="53"/>
      <c r="G293" s="53"/>
      <c r="H293" s="52">
        <f t="shared" si="15"/>
        <v>0</v>
      </c>
      <c r="I293" s="54"/>
      <c r="J293" s="52">
        <f t="shared" si="16"/>
        <v>0</v>
      </c>
      <c r="K293" s="52">
        <f t="shared" si="17"/>
        <v>0</v>
      </c>
      <c r="N293" s="23">
        <v>4964.49</v>
      </c>
    </row>
    <row r="294" spans="2:14" ht="14.25">
      <c r="B294" s="50" t="s">
        <v>556</v>
      </c>
      <c r="C294" s="50" t="s">
        <v>557</v>
      </c>
      <c r="D294" s="51" t="s">
        <v>44</v>
      </c>
      <c r="E294" s="52">
        <v>1</v>
      </c>
      <c r="F294" s="53"/>
      <c r="G294" s="53"/>
      <c r="H294" s="52">
        <f t="shared" si="15"/>
        <v>0</v>
      </c>
      <c r="I294" s="54"/>
      <c r="J294" s="52">
        <f t="shared" si="16"/>
        <v>0</v>
      </c>
      <c r="K294" s="52">
        <f t="shared" si="17"/>
        <v>0</v>
      </c>
      <c r="N294" s="23">
        <v>3018.25</v>
      </c>
    </row>
    <row r="295" spans="2:14" ht="15">
      <c r="B295" s="45" t="s">
        <v>558</v>
      </c>
      <c r="C295" s="77" t="s">
        <v>559</v>
      </c>
      <c r="D295" s="46"/>
      <c r="E295" s="47"/>
      <c r="F295" s="47"/>
      <c r="G295" s="47"/>
      <c r="H295" s="47">
        <f t="shared" si="15"/>
      </c>
      <c r="I295" s="48"/>
      <c r="J295" s="47">
        <f t="shared" si="16"/>
      </c>
      <c r="K295" s="49">
        <f t="shared" si="17"/>
      </c>
      <c r="N295" s="23"/>
    </row>
    <row r="296" spans="2:14" ht="14.25">
      <c r="B296" s="50" t="s">
        <v>560</v>
      </c>
      <c r="C296" s="50" t="s">
        <v>561</v>
      </c>
      <c r="D296" s="51" t="s">
        <v>36</v>
      </c>
      <c r="E296" s="52">
        <v>16</v>
      </c>
      <c r="F296" s="53"/>
      <c r="G296" s="53"/>
      <c r="H296" s="52">
        <f t="shared" si="15"/>
        <v>0</v>
      </c>
      <c r="I296" s="54"/>
      <c r="J296" s="52">
        <f t="shared" si="16"/>
        <v>0</v>
      </c>
      <c r="K296" s="52">
        <f t="shared" si="17"/>
        <v>0</v>
      </c>
      <c r="N296" s="23">
        <v>315.46</v>
      </c>
    </row>
    <row r="297" spans="2:14" ht="85.5">
      <c r="B297" s="50" t="s">
        <v>562</v>
      </c>
      <c r="C297" s="50" t="s">
        <v>563</v>
      </c>
      <c r="D297" s="51" t="s">
        <v>36</v>
      </c>
      <c r="E297" s="52">
        <v>572.53</v>
      </c>
      <c r="F297" s="53"/>
      <c r="G297" s="53"/>
      <c r="H297" s="52">
        <f t="shared" si="15"/>
        <v>0</v>
      </c>
      <c r="I297" s="54"/>
      <c r="J297" s="52">
        <f t="shared" si="16"/>
        <v>0</v>
      </c>
      <c r="K297" s="52">
        <f t="shared" si="17"/>
        <v>0</v>
      </c>
      <c r="N297" s="23">
        <v>124.12</v>
      </c>
    </row>
    <row r="298" spans="2:14" ht="15">
      <c r="B298" s="45" t="s">
        <v>564</v>
      </c>
      <c r="C298" s="77" t="s">
        <v>565</v>
      </c>
      <c r="D298" s="46"/>
      <c r="E298" s="47"/>
      <c r="F298" s="47"/>
      <c r="G298" s="47"/>
      <c r="H298" s="47">
        <f t="shared" si="15"/>
      </c>
      <c r="I298" s="48"/>
      <c r="J298" s="47">
        <f t="shared" si="16"/>
      </c>
      <c r="K298" s="49">
        <f t="shared" si="17"/>
      </c>
      <c r="N298" s="23"/>
    </row>
    <row r="299" spans="2:14" ht="14.25">
      <c r="B299" s="50" t="s">
        <v>566</v>
      </c>
      <c r="C299" s="50" t="s">
        <v>567</v>
      </c>
      <c r="D299" s="51" t="s">
        <v>36</v>
      </c>
      <c r="E299" s="52">
        <v>3567.33</v>
      </c>
      <c r="F299" s="53"/>
      <c r="G299" s="53"/>
      <c r="H299" s="52">
        <f t="shared" si="15"/>
        <v>0</v>
      </c>
      <c r="I299" s="54"/>
      <c r="J299" s="52">
        <f t="shared" si="16"/>
        <v>0</v>
      </c>
      <c r="K299" s="52">
        <f t="shared" si="17"/>
        <v>0</v>
      </c>
      <c r="N299" s="23">
        <v>2.67</v>
      </c>
    </row>
    <row r="300" spans="2:11" ht="15">
      <c r="B300" s="24"/>
      <c r="C300" s="25"/>
      <c r="D300" s="25"/>
      <c r="E300" s="25"/>
      <c r="F300" s="25"/>
      <c r="G300" s="25"/>
      <c r="H300" s="25"/>
      <c r="I300" s="26"/>
      <c r="J300" s="27" t="s">
        <v>22</v>
      </c>
      <c r="K300" s="28">
        <f>SUM(K22:K299)</f>
        <v>0</v>
      </c>
    </row>
    <row r="301" ht="12.75">
      <c r="J301" s="29"/>
    </row>
    <row r="302" spans="2:10" ht="14.25">
      <c r="B302" s="30"/>
      <c r="C302" s="31">
        <f>C7</f>
        <v>0</v>
      </c>
      <c r="J302" s="29"/>
    </row>
    <row r="303" spans="2:10" ht="14.25">
      <c r="B303" s="32" t="str">
        <f>IF(B302="","(cidade)","")</f>
        <v>(cidade)</v>
      </c>
      <c r="C303" s="33"/>
      <c r="J303" s="29"/>
    </row>
    <row r="304" ht="12.75">
      <c r="J304" s="29"/>
    </row>
    <row r="305" ht="12.75">
      <c r="J305" s="29"/>
    </row>
    <row r="306" spans="3:10" ht="13.5" thickBot="1">
      <c r="C306" s="34"/>
      <c r="G306" s="35"/>
      <c r="H306" s="35"/>
      <c r="I306" s="35"/>
      <c r="J306" s="36"/>
    </row>
    <row r="307" spans="2:10" ht="15">
      <c r="B307" s="17"/>
      <c r="C307" s="37" t="s">
        <v>23</v>
      </c>
      <c r="D307" s="17"/>
      <c r="E307" s="17"/>
      <c r="F307" s="17"/>
      <c r="G307" s="69" t="s">
        <v>24</v>
      </c>
      <c r="H307" s="69"/>
      <c r="I307" s="69"/>
      <c r="J307" s="69"/>
    </row>
    <row r="308" spans="2:10" ht="14.25">
      <c r="B308" s="38" t="s">
        <v>25</v>
      </c>
      <c r="C308" s="39"/>
      <c r="D308" s="17"/>
      <c r="F308" s="38" t="s">
        <v>25</v>
      </c>
      <c r="G308" s="66"/>
      <c r="H308" s="66"/>
      <c r="I308" s="66"/>
      <c r="J308" s="66"/>
    </row>
    <row r="309" spans="2:11" ht="14.25">
      <c r="B309" s="38" t="s">
        <v>26</v>
      </c>
      <c r="C309" s="39"/>
      <c r="D309" s="17"/>
      <c r="F309" s="38" t="s">
        <v>27</v>
      </c>
      <c r="G309" s="66"/>
      <c r="H309" s="66"/>
      <c r="I309" s="66"/>
      <c r="J309" s="66"/>
      <c r="K309" s="1" t="str">
        <f>IF(G309="","(Ex,: Engenheiro Civil)","")</f>
        <v>(Ex,: Engenheiro Civil)</v>
      </c>
    </row>
    <row r="310" spans="2:11" ht="14.25">
      <c r="B310" s="38" t="s">
        <v>28</v>
      </c>
      <c r="C310" s="40"/>
      <c r="D310" s="17"/>
      <c r="F310" s="38" t="s">
        <v>29</v>
      </c>
      <c r="G310" s="66"/>
      <c r="H310" s="66"/>
      <c r="I310" s="66"/>
      <c r="J310" s="66"/>
      <c r="K310" s="1" t="str">
        <f>IF(G310="","(Ex: 100015-3)","")</f>
        <v>(Ex: 100015-3)</v>
      </c>
    </row>
    <row r="312" ht="12.75">
      <c r="M312" s="1"/>
    </row>
    <row r="313" ht="12.75">
      <c r="M313" s="1"/>
    </row>
    <row r="314" ht="12.75">
      <c r="M314" s="1"/>
    </row>
    <row r="315" ht="12.75">
      <c r="M315" s="1"/>
    </row>
    <row r="316" ht="12.75">
      <c r="M316" s="1"/>
    </row>
    <row r="317" ht="12.75">
      <c r="M317" s="1"/>
    </row>
    <row r="318" ht="12.75">
      <c r="M318" s="1"/>
    </row>
    <row r="319" ht="12.75">
      <c r="M319" s="1"/>
    </row>
    <row r="320" ht="12.75">
      <c r="M320" s="1"/>
    </row>
    <row r="321" ht="12.75">
      <c r="M321" s="1"/>
    </row>
    <row r="322" ht="12.75">
      <c r="M322" s="1"/>
    </row>
    <row r="323" ht="12.75">
      <c r="M323" s="1"/>
    </row>
    <row r="324" ht="12.75">
      <c r="M324" s="1"/>
    </row>
    <row r="325" ht="12.75">
      <c r="M325" s="1"/>
    </row>
    <row r="326" ht="12.75">
      <c r="M326" s="1"/>
    </row>
    <row r="327" ht="12.75">
      <c r="M327" s="1"/>
    </row>
    <row r="328" ht="12.75">
      <c r="M328" s="1"/>
    </row>
    <row r="329" ht="12.75">
      <c r="M329" s="1"/>
    </row>
    <row r="330" ht="12.75">
      <c r="M330" s="1"/>
    </row>
    <row r="331" ht="12.75">
      <c r="M331" s="1"/>
    </row>
  </sheetData>
  <sheetProtection sheet="1" formatColumns="0" formatRows="0"/>
  <mergeCells count="25"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  <mergeCell ref="G309:J309"/>
    <mergeCell ref="K20:K21"/>
    <mergeCell ref="G310:J310"/>
    <mergeCell ref="N20:N21"/>
    <mergeCell ref="F20:H20"/>
    <mergeCell ref="G307:J307"/>
    <mergeCell ref="G308:J308"/>
    <mergeCell ref="B17:K17"/>
    <mergeCell ref="B18:K18"/>
    <mergeCell ref="B20:B21"/>
    <mergeCell ref="D20:D21"/>
    <mergeCell ref="I20:I21"/>
    <mergeCell ref="J20:J21"/>
    <mergeCell ref="C20:C21"/>
    <mergeCell ref="E20:E21"/>
  </mergeCells>
  <conditionalFormatting sqref="C4">
    <cfRule type="expression" priority="387" dxfId="255" stopIfTrue="1">
      <formula>C4=""</formula>
    </cfRule>
    <cfRule type="expression" priority="388" dxfId="255" stopIfTrue="1">
      <formula>""</formula>
    </cfRule>
  </conditionalFormatting>
  <conditionalFormatting sqref="C5">
    <cfRule type="expression" priority="389" dxfId="255" stopIfTrue="1">
      <formula>C5=""</formula>
    </cfRule>
  </conditionalFormatting>
  <conditionalFormatting sqref="C6">
    <cfRule type="expression" priority="390" dxfId="255" stopIfTrue="1">
      <formula>C6=""</formula>
    </cfRule>
  </conditionalFormatting>
  <conditionalFormatting sqref="C7">
    <cfRule type="expression" priority="391" dxfId="255" stopIfTrue="1">
      <formula>C7=""</formula>
    </cfRule>
  </conditionalFormatting>
  <conditionalFormatting sqref="H6">
    <cfRule type="expression" priority="392" dxfId="255" stopIfTrue="1">
      <formula>H6=""</formula>
    </cfRule>
  </conditionalFormatting>
  <conditionalFormatting sqref="H5">
    <cfRule type="expression" priority="393" dxfId="255" stopIfTrue="1">
      <formula>H5=""</formula>
    </cfRule>
  </conditionalFormatting>
  <conditionalFormatting sqref="D15">
    <cfRule type="expression" priority="394" dxfId="255" stopIfTrue="1">
      <formula>$D$15=""</formula>
    </cfRule>
  </conditionalFormatting>
  <conditionalFormatting sqref="C308">
    <cfRule type="expression" priority="397" dxfId="255" stopIfTrue="1">
      <formula>C308=""</formula>
    </cfRule>
  </conditionalFormatting>
  <conditionalFormatting sqref="C309">
    <cfRule type="expression" priority="398" dxfId="255" stopIfTrue="1">
      <formula>C309=""</formula>
    </cfRule>
  </conditionalFormatting>
  <conditionalFormatting sqref="G309">
    <cfRule type="expression" priority="399" dxfId="255" stopIfTrue="1">
      <formula>G309=""</formula>
    </cfRule>
  </conditionalFormatting>
  <conditionalFormatting sqref="B302">
    <cfRule type="expression" priority="400" dxfId="255" stopIfTrue="1">
      <formula>$B$302=""</formula>
    </cfRule>
  </conditionalFormatting>
  <conditionalFormatting sqref="G308">
    <cfRule type="expression" priority="401" dxfId="255" stopIfTrue="1">
      <formula>G308=""</formula>
    </cfRule>
  </conditionalFormatting>
  <conditionalFormatting sqref="G310">
    <cfRule type="expression" priority="402" dxfId="255" stopIfTrue="1">
      <formula>G310=""</formula>
    </cfRule>
  </conditionalFormatting>
  <conditionalFormatting sqref="C310">
    <cfRule type="expression" priority="403" dxfId="255" stopIfTrue="1">
      <formula>$C$310=""</formula>
    </cfRule>
  </conditionalFormatting>
  <conditionalFormatting sqref="E15:G15">
    <cfRule type="containsText" priority="385" dxfId="2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384" dxfId="2" operator="containsText" stopIfTrue="1" text="(INFORMAR AQUI O VALOR POR EXTENSO)">
      <formula>NOT(ISERROR(SEARCH("(INFORMAR AQUI O VALOR POR EXTENSO)",I13)))</formula>
    </cfRule>
  </conditionalFormatting>
  <conditionalFormatting sqref="J82 J84:J111 J114:J124 J142:J204 J206:J212 J214:J219 J221:J229 J231:J235 J238:J243 J246:J265 J268 J271:J275 J277:J280 J282:J287 J290:J294 J299 J126:J140 J296:J297">
    <cfRule type="expression" priority="334" dxfId="0">
      <formula>J82&gt;N82</formula>
    </cfRule>
  </conditionalFormatting>
  <conditionalFormatting sqref="J24">
    <cfRule type="expression" priority="256" dxfId="0">
      <formula>J24&gt;N24</formula>
    </cfRule>
  </conditionalFormatting>
  <conditionalFormatting sqref="F24 F82 F84:F111 F114:F124 F142:F204 F206:F212 F214:F219 F221:F229 F231:F235 F238:F243 F246:F265 F268 F271:F275 F277:F280 F282:F287 F290:F294 F299 F126:F140 F296:F297">
    <cfRule type="expression" priority="255" dxfId="2" stopIfTrue="1">
      <formula>F24=""</formula>
    </cfRule>
  </conditionalFormatting>
  <conditionalFormatting sqref="G24 G82 G84:G111 G114:G124 G142:G204 G206:G212 G214:G219 G221:G229 G231:G235 G238:G243 G246:G265 G268 G271:G275 G277:G280 G282:G287 G290:G294 G299 G126:G140 G296:G297">
    <cfRule type="expression" priority="254" dxfId="2" stopIfTrue="1">
      <formula>G24=""</formula>
    </cfRule>
  </conditionalFormatting>
  <conditionalFormatting sqref="I24 I82 I84:I111 I114:I124 I142:I204 I206:I212 I214:I219 I221:I229 I231:I235 I238:I243 I246:I265 I268 I271:I275 I277:I280 I282:I287 I290:I294 I299 I126:I140 I296:I297">
    <cfRule type="expression" priority="253" dxfId="2" stopIfTrue="1">
      <formula>I24=""</formula>
    </cfRule>
  </conditionalFormatting>
  <conditionalFormatting sqref="F299">
    <cfRule type="expression" priority="249" dxfId="2" stopIfTrue="1">
      <formula>F299=""</formula>
    </cfRule>
  </conditionalFormatting>
  <conditionalFormatting sqref="G299">
    <cfRule type="expression" priority="248" dxfId="2" stopIfTrue="1">
      <formula>G299=""</formula>
    </cfRule>
  </conditionalFormatting>
  <conditionalFormatting sqref="I299">
    <cfRule type="expression" priority="247" dxfId="2" stopIfTrue="1">
      <formula>I299=""</formula>
    </cfRule>
  </conditionalFormatting>
  <conditionalFormatting sqref="J291:J294 J297">
    <cfRule type="expression" priority="245" dxfId="0">
      <formula>J291&gt;N291</formula>
    </cfRule>
  </conditionalFormatting>
  <conditionalFormatting sqref="F291:F294 F297">
    <cfRule type="expression" priority="244" dxfId="2" stopIfTrue="1">
      <formula>F291=""</formula>
    </cfRule>
  </conditionalFormatting>
  <conditionalFormatting sqref="G291:G294 G297">
    <cfRule type="expression" priority="243" dxfId="2" stopIfTrue="1">
      <formula>G291=""</formula>
    </cfRule>
  </conditionalFormatting>
  <conditionalFormatting sqref="I291:I294 I297">
    <cfRule type="expression" priority="242" dxfId="2" stopIfTrue="1">
      <formula>I291=""</formula>
    </cfRule>
  </conditionalFormatting>
  <conditionalFormatting sqref="J294">
    <cfRule type="expression" priority="241" dxfId="0">
      <formula>J294&gt;N294</formula>
    </cfRule>
  </conditionalFormatting>
  <conditionalFormatting sqref="J297">
    <cfRule type="expression" priority="240" dxfId="0">
      <formula>J297&gt;N297</formula>
    </cfRule>
  </conditionalFormatting>
  <conditionalFormatting sqref="J287 J284:J285">
    <cfRule type="expression" priority="239" dxfId="0">
      <formula>J284&gt;N284</formula>
    </cfRule>
  </conditionalFormatting>
  <conditionalFormatting sqref="F287 F284:F285">
    <cfRule type="expression" priority="238" dxfId="2" stopIfTrue="1">
      <formula>F284=""</formula>
    </cfRule>
  </conditionalFormatting>
  <conditionalFormatting sqref="G287 G284:G285">
    <cfRule type="expression" priority="237" dxfId="2" stopIfTrue="1">
      <formula>G284=""</formula>
    </cfRule>
  </conditionalFormatting>
  <conditionalFormatting sqref="I287 I284:I285">
    <cfRule type="expression" priority="236" dxfId="2" stopIfTrue="1">
      <formula>I284=""</formula>
    </cfRule>
  </conditionalFormatting>
  <conditionalFormatting sqref="J287">
    <cfRule type="expression" priority="235" dxfId="0">
      <formula>J287&gt;N287</formula>
    </cfRule>
  </conditionalFormatting>
  <conditionalFormatting sqref="J278:J280 J282:J283">
    <cfRule type="expression" priority="233" dxfId="0">
      <formula>J278&gt;N278</formula>
    </cfRule>
  </conditionalFormatting>
  <conditionalFormatting sqref="F278:F280 F282:F283">
    <cfRule type="expression" priority="232" dxfId="2" stopIfTrue="1">
      <formula>F278=""</formula>
    </cfRule>
  </conditionalFormatting>
  <conditionalFormatting sqref="G278:G280 G282:G283">
    <cfRule type="expression" priority="231" dxfId="2" stopIfTrue="1">
      <formula>G278=""</formula>
    </cfRule>
  </conditionalFormatting>
  <conditionalFormatting sqref="I278:I280 I282:I283">
    <cfRule type="expression" priority="230" dxfId="2" stopIfTrue="1">
      <formula>I278=""</formula>
    </cfRule>
  </conditionalFormatting>
  <conditionalFormatting sqref="J282:J283">
    <cfRule type="expression" priority="229" dxfId="0">
      <formula>J282&gt;N282</formula>
    </cfRule>
  </conditionalFormatting>
  <conditionalFormatting sqref="J271:J275 J277">
    <cfRule type="expression" priority="228" dxfId="0">
      <formula>J271&gt;N271</formula>
    </cfRule>
  </conditionalFormatting>
  <conditionalFormatting sqref="F271:F275 F277">
    <cfRule type="expression" priority="227" dxfId="2" stopIfTrue="1">
      <formula>F271=""</formula>
    </cfRule>
  </conditionalFormatting>
  <conditionalFormatting sqref="G271:G275 G277">
    <cfRule type="expression" priority="226" dxfId="2" stopIfTrue="1">
      <formula>G271=""</formula>
    </cfRule>
  </conditionalFormatting>
  <conditionalFormatting sqref="I271:I275 I277">
    <cfRule type="expression" priority="225" dxfId="2" stopIfTrue="1">
      <formula>I271=""</formula>
    </cfRule>
  </conditionalFormatting>
  <conditionalFormatting sqref="J274:J275">
    <cfRule type="expression" priority="224" dxfId="0">
      <formula>J274&gt;N274</formula>
    </cfRule>
  </conditionalFormatting>
  <conditionalFormatting sqref="J277">
    <cfRule type="expression" priority="223" dxfId="0">
      <formula>J277&gt;N277</formula>
    </cfRule>
  </conditionalFormatting>
  <conditionalFormatting sqref="J268 J264:J265">
    <cfRule type="expression" priority="222" dxfId="0">
      <formula>J264&gt;N264</formula>
    </cfRule>
  </conditionalFormatting>
  <conditionalFormatting sqref="F268 F264:F265">
    <cfRule type="expression" priority="221" dxfId="2" stopIfTrue="1">
      <formula>F264=""</formula>
    </cfRule>
  </conditionalFormatting>
  <conditionalFormatting sqref="G268 G264:G265">
    <cfRule type="expression" priority="220" dxfId="2" stopIfTrue="1">
      <formula>G264=""</formula>
    </cfRule>
  </conditionalFormatting>
  <conditionalFormatting sqref="I268 I264:I265">
    <cfRule type="expression" priority="219" dxfId="2" stopIfTrue="1">
      <formula>I264=""</formula>
    </cfRule>
  </conditionalFormatting>
  <conditionalFormatting sqref="J258:J263">
    <cfRule type="expression" priority="216" dxfId="0">
      <formula>J258&gt;N258</formula>
    </cfRule>
  </conditionalFormatting>
  <conditionalFormatting sqref="F258:F263">
    <cfRule type="expression" priority="215" dxfId="2" stopIfTrue="1">
      <formula>F258=""</formula>
    </cfRule>
  </conditionalFormatting>
  <conditionalFormatting sqref="G258:G263">
    <cfRule type="expression" priority="214" dxfId="2" stopIfTrue="1">
      <formula>G258=""</formula>
    </cfRule>
  </conditionalFormatting>
  <conditionalFormatting sqref="I258:I263">
    <cfRule type="expression" priority="213" dxfId="2" stopIfTrue="1">
      <formula>I258=""</formula>
    </cfRule>
  </conditionalFormatting>
  <conditionalFormatting sqref="J262:J263">
    <cfRule type="expression" priority="212" dxfId="0">
      <formula>J262&gt;N262</formula>
    </cfRule>
  </conditionalFormatting>
  <conditionalFormatting sqref="J251:J255 J257">
    <cfRule type="expression" priority="211" dxfId="0">
      <formula>J251&gt;N251</formula>
    </cfRule>
  </conditionalFormatting>
  <conditionalFormatting sqref="F251:F255 F257">
    <cfRule type="expression" priority="210" dxfId="2" stopIfTrue="1">
      <formula>F251=""</formula>
    </cfRule>
  </conditionalFormatting>
  <conditionalFormatting sqref="G251:G255 G257">
    <cfRule type="expression" priority="209" dxfId="2" stopIfTrue="1">
      <formula>G251=""</formula>
    </cfRule>
  </conditionalFormatting>
  <conditionalFormatting sqref="I251:I255 I257">
    <cfRule type="expression" priority="208" dxfId="2" stopIfTrue="1">
      <formula>I251=""</formula>
    </cfRule>
  </conditionalFormatting>
  <conditionalFormatting sqref="J254:J255">
    <cfRule type="expression" priority="207" dxfId="0">
      <formula>J254&gt;N254</formula>
    </cfRule>
  </conditionalFormatting>
  <conditionalFormatting sqref="J257">
    <cfRule type="expression" priority="206" dxfId="0">
      <formula>J257&gt;N257</formula>
    </cfRule>
  </conditionalFormatting>
  <conditionalFormatting sqref="J247:J249">
    <cfRule type="expression" priority="205" dxfId="0">
      <formula>J247&gt;N247</formula>
    </cfRule>
  </conditionalFormatting>
  <conditionalFormatting sqref="F247:F249">
    <cfRule type="expression" priority="204" dxfId="2" stopIfTrue="1">
      <formula>F247=""</formula>
    </cfRule>
  </conditionalFormatting>
  <conditionalFormatting sqref="G247:G249">
    <cfRule type="expression" priority="203" dxfId="2" stopIfTrue="1">
      <formula>G247=""</formula>
    </cfRule>
  </conditionalFormatting>
  <conditionalFormatting sqref="I247:I249">
    <cfRule type="expression" priority="202" dxfId="2" stopIfTrue="1">
      <formula>I247=""</formula>
    </cfRule>
  </conditionalFormatting>
  <conditionalFormatting sqref="J247">
    <cfRule type="expression" priority="201" dxfId="0">
      <formula>J247&gt;N247</formula>
    </cfRule>
  </conditionalFormatting>
  <conditionalFormatting sqref="J249">
    <cfRule type="expression" priority="200" dxfId="0">
      <formula>J249&gt;N249</formula>
    </cfRule>
  </conditionalFormatting>
  <conditionalFormatting sqref="J238:J242">
    <cfRule type="expression" priority="199" dxfId="0">
      <formula>J238&gt;N238</formula>
    </cfRule>
  </conditionalFormatting>
  <conditionalFormatting sqref="F238:F242">
    <cfRule type="expression" priority="198" dxfId="2" stopIfTrue="1">
      <formula>F238=""</formula>
    </cfRule>
  </conditionalFormatting>
  <conditionalFormatting sqref="G238:G242">
    <cfRule type="expression" priority="197" dxfId="2" stopIfTrue="1">
      <formula>G238=""</formula>
    </cfRule>
  </conditionalFormatting>
  <conditionalFormatting sqref="I238:I242">
    <cfRule type="expression" priority="196" dxfId="2" stopIfTrue="1">
      <formula>I238=""</formula>
    </cfRule>
  </conditionalFormatting>
  <conditionalFormatting sqref="J241:J242">
    <cfRule type="expression" priority="195" dxfId="0">
      <formula>J241&gt;N241</formula>
    </cfRule>
  </conditionalFormatting>
  <conditionalFormatting sqref="J231:J234">
    <cfRule type="expression" priority="194" dxfId="0">
      <formula>J231&gt;N231</formula>
    </cfRule>
  </conditionalFormatting>
  <conditionalFormatting sqref="F231:F234">
    <cfRule type="expression" priority="193" dxfId="2" stopIfTrue="1">
      <formula>F231=""</formula>
    </cfRule>
  </conditionalFormatting>
  <conditionalFormatting sqref="G231:G234">
    <cfRule type="expression" priority="192" dxfId="2" stopIfTrue="1">
      <formula>G231=""</formula>
    </cfRule>
  </conditionalFormatting>
  <conditionalFormatting sqref="I231:I234">
    <cfRule type="expression" priority="191" dxfId="2" stopIfTrue="1">
      <formula>I231=""</formula>
    </cfRule>
  </conditionalFormatting>
  <conditionalFormatting sqref="J233:J234">
    <cfRule type="expression" priority="190" dxfId="0">
      <formula>J233&gt;N233</formula>
    </cfRule>
  </conditionalFormatting>
  <conditionalFormatting sqref="J226:J228 J223:J224 J162">
    <cfRule type="expression" priority="188" dxfId="0">
      <formula>J162&gt;N162</formula>
    </cfRule>
  </conditionalFormatting>
  <conditionalFormatting sqref="F226:F228 F223:F224 F162">
    <cfRule type="expression" priority="187" dxfId="2" stopIfTrue="1">
      <formula>F162=""</formula>
    </cfRule>
  </conditionalFormatting>
  <conditionalFormatting sqref="G226:G228 G223:G224 G162">
    <cfRule type="expression" priority="186" dxfId="2" stopIfTrue="1">
      <formula>G162=""</formula>
    </cfRule>
  </conditionalFormatting>
  <conditionalFormatting sqref="I226:I228 I223:I224 I162">
    <cfRule type="expression" priority="185" dxfId="2" stopIfTrue="1">
      <formula>I162=""</formula>
    </cfRule>
  </conditionalFormatting>
  <conditionalFormatting sqref="J226">
    <cfRule type="expression" priority="184" dxfId="0">
      <formula>J226&gt;N226</formula>
    </cfRule>
  </conditionalFormatting>
  <conditionalFormatting sqref="J228">
    <cfRule type="expression" priority="183" dxfId="0">
      <formula>J228&gt;N228</formula>
    </cfRule>
  </conditionalFormatting>
  <conditionalFormatting sqref="J217:J219 J221:J222">
    <cfRule type="expression" priority="182" dxfId="0">
      <formula>J217&gt;N217</formula>
    </cfRule>
  </conditionalFormatting>
  <conditionalFormatting sqref="F217:F219 F221:F222">
    <cfRule type="expression" priority="181" dxfId="2" stopIfTrue="1">
      <formula>F217=""</formula>
    </cfRule>
  </conditionalFormatting>
  <conditionalFormatting sqref="G217:G219 G221:G222">
    <cfRule type="expression" priority="180" dxfId="2" stopIfTrue="1">
      <formula>G217=""</formula>
    </cfRule>
  </conditionalFormatting>
  <conditionalFormatting sqref="I217:I219 I221:I222">
    <cfRule type="expression" priority="179" dxfId="2" stopIfTrue="1">
      <formula>I217=""</formula>
    </cfRule>
  </conditionalFormatting>
  <conditionalFormatting sqref="J221:J222">
    <cfRule type="expression" priority="178" dxfId="0">
      <formula>J221&gt;N221</formula>
    </cfRule>
  </conditionalFormatting>
  <conditionalFormatting sqref="J210:J212 J216 J214">
    <cfRule type="expression" priority="177" dxfId="0">
      <formula>J210&gt;N210</formula>
    </cfRule>
  </conditionalFormatting>
  <conditionalFormatting sqref="F210:F212 F216 F214">
    <cfRule type="expression" priority="176" dxfId="2" stopIfTrue="1">
      <formula>F210=""</formula>
    </cfRule>
  </conditionalFormatting>
  <conditionalFormatting sqref="G210:G212 G216 G214">
    <cfRule type="expression" priority="175" dxfId="2" stopIfTrue="1">
      <formula>G210=""</formula>
    </cfRule>
  </conditionalFormatting>
  <conditionalFormatting sqref="I210:I212 I216 I214">
    <cfRule type="expression" priority="174" dxfId="2" stopIfTrue="1">
      <formula>I210=""</formula>
    </cfRule>
  </conditionalFormatting>
  <conditionalFormatting sqref="J214">
    <cfRule type="expression" priority="173" dxfId="0">
      <formula>J214&gt;N214</formula>
    </cfRule>
  </conditionalFormatting>
  <conditionalFormatting sqref="J216">
    <cfRule type="expression" priority="172" dxfId="0">
      <formula>J216&gt;N216</formula>
    </cfRule>
  </conditionalFormatting>
  <conditionalFormatting sqref="J206:J208 J203:J204">
    <cfRule type="expression" priority="171" dxfId="0">
      <formula>J203&gt;N203</formula>
    </cfRule>
  </conditionalFormatting>
  <conditionalFormatting sqref="F206:F208 F203:F204">
    <cfRule type="expression" priority="170" dxfId="2" stopIfTrue="1">
      <formula>F203=""</formula>
    </cfRule>
  </conditionalFormatting>
  <conditionalFormatting sqref="G206:G208 G203:G204">
    <cfRule type="expression" priority="169" dxfId="2" stopIfTrue="1">
      <formula>G203=""</formula>
    </cfRule>
  </conditionalFormatting>
  <conditionalFormatting sqref="I206:I208 I203:I204">
    <cfRule type="expression" priority="168" dxfId="2" stopIfTrue="1">
      <formula>I203=""</formula>
    </cfRule>
  </conditionalFormatting>
  <conditionalFormatting sqref="J206">
    <cfRule type="expression" priority="167" dxfId="0">
      <formula>J206&gt;N206</formula>
    </cfRule>
  </conditionalFormatting>
  <conditionalFormatting sqref="J208">
    <cfRule type="expression" priority="166" dxfId="0">
      <formula>J208&gt;N208</formula>
    </cfRule>
  </conditionalFormatting>
  <conditionalFormatting sqref="J197:J202">
    <cfRule type="expression" priority="165" dxfId="0">
      <formula>J197&gt;N197</formula>
    </cfRule>
  </conditionalFormatting>
  <conditionalFormatting sqref="F197:F202">
    <cfRule type="expression" priority="164" dxfId="2" stopIfTrue="1">
      <formula>F197=""</formula>
    </cfRule>
  </conditionalFormatting>
  <conditionalFormatting sqref="G197:G202">
    <cfRule type="expression" priority="163" dxfId="2" stopIfTrue="1">
      <formula>G197=""</formula>
    </cfRule>
  </conditionalFormatting>
  <conditionalFormatting sqref="I197:I202">
    <cfRule type="expression" priority="162" dxfId="2" stopIfTrue="1">
      <formula>I197=""</formula>
    </cfRule>
  </conditionalFormatting>
  <conditionalFormatting sqref="J201:J202">
    <cfRule type="expression" priority="161" dxfId="0">
      <formula>J201&gt;N201</formula>
    </cfRule>
  </conditionalFormatting>
  <conditionalFormatting sqref="J190:J194 J196">
    <cfRule type="expression" priority="160" dxfId="0">
      <formula>J190&gt;N190</formula>
    </cfRule>
  </conditionalFormatting>
  <conditionalFormatting sqref="F190:F194 F196">
    <cfRule type="expression" priority="159" dxfId="2" stopIfTrue="1">
      <formula>F190=""</formula>
    </cfRule>
  </conditionalFormatting>
  <conditionalFormatting sqref="G190:G194 G196">
    <cfRule type="expression" priority="158" dxfId="2" stopIfTrue="1">
      <formula>G190=""</formula>
    </cfRule>
  </conditionalFormatting>
  <conditionalFormatting sqref="I190:I194 I196">
    <cfRule type="expression" priority="157" dxfId="2" stopIfTrue="1">
      <formula>I190=""</formula>
    </cfRule>
  </conditionalFormatting>
  <conditionalFormatting sqref="J193:J194">
    <cfRule type="expression" priority="156" dxfId="0">
      <formula>J193&gt;N193</formula>
    </cfRule>
  </conditionalFormatting>
  <conditionalFormatting sqref="J196">
    <cfRule type="expression" priority="155" dxfId="0">
      <formula>J196&gt;N196</formula>
    </cfRule>
  </conditionalFormatting>
  <conditionalFormatting sqref="J186:J188 J183:J184">
    <cfRule type="expression" priority="154" dxfId="0">
      <formula>J183&gt;N183</formula>
    </cfRule>
  </conditionalFormatting>
  <conditionalFormatting sqref="F186:F188 F183:F184">
    <cfRule type="expression" priority="153" dxfId="2" stopIfTrue="1">
      <formula>F183=""</formula>
    </cfRule>
  </conditionalFormatting>
  <conditionalFormatting sqref="G186:G188 G183:G184">
    <cfRule type="expression" priority="152" dxfId="2" stopIfTrue="1">
      <formula>G183=""</formula>
    </cfRule>
  </conditionalFormatting>
  <conditionalFormatting sqref="I186:I188 I183:I184">
    <cfRule type="expression" priority="151" dxfId="2" stopIfTrue="1">
      <formula>I183=""</formula>
    </cfRule>
  </conditionalFormatting>
  <conditionalFormatting sqref="J186">
    <cfRule type="expression" priority="150" dxfId="0">
      <formula>J186&gt;N186</formula>
    </cfRule>
  </conditionalFormatting>
  <conditionalFormatting sqref="J188">
    <cfRule type="expression" priority="149" dxfId="0">
      <formula>J188&gt;N188</formula>
    </cfRule>
  </conditionalFormatting>
  <conditionalFormatting sqref="J177:J182">
    <cfRule type="expression" priority="148" dxfId="0">
      <formula>J177&gt;N177</formula>
    </cfRule>
  </conditionalFormatting>
  <conditionalFormatting sqref="F177:F182">
    <cfRule type="expression" priority="147" dxfId="2" stopIfTrue="1">
      <formula>F177=""</formula>
    </cfRule>
  </conditionalFormatting>
  <conditionalFormatting sqref="G177:G182">
    <cfRule type="expression" priority="146" dxfId="2" stopIfTrue="1">
      <formula>G177=""</formula>
    </cfRule>
  </conditionalFormatting>
  <conditionalFormatting sqref="I177:I182">
    <cfRule type="expression" priority="145" dxfId="2" stopIfTrue="1">
      <formula>I177=""</formula>
    </cfRule>
  </conditionalFormatting>
  <conditionalFormatting sqref="J181:J182">
    <cfRule type="expression" priority="144" dxfId="0">
      <formula>J181&gt;N181</formula>
    </cfRule>
  </conditionalFormatting>
  <conditionalFormatting sqref="J170:J174 J176">
    <cfRule type="expression" priority="143" dxfId="0">
      <formula>J170&gt;N170</formula>
    </cfRule>
  </conditionalFormatting>
  <conditionalFormatting sqref="F170:F174 F176">
    <cfRule type="expression" priority="142" dxfId="2" stopIfTrue="1">
      <formula>F170=""</formula>
    </cfRule>
  </conditionalFormatting>
  <conditionalFormatting sqref="G170:G174 G176">
    <cfRule type="expression" priority="141" dxfId="2" stopIfTrue="1">
      <formula>G170=""</formula>
    </cfRule>
  </conditionalFormatting>
  <conditionalFormatting sqref="I170:I174 I176">
    <cfRule type="expression" priority="140" dxfId="2" stopIfTrue="1">
      <formula>I170=""</formula>
    </cfRule>
  </conditionalFormatting>
  <conditionalFormatting sqref="J173:J174">
    <cfRule type="expression" priority="139" dxfId="0">
      <formula>J173&gt;N173</formula>
    </cfRule>
  </conditionalFormatting>
  <conditionalFormatting sqref="J176">
    <cfRule type="expression" priority="138" dxfId="0">
      <formula>J176&gt;N176</formula>
    </cfRule>
  </conditionalFormatting>
  <conditionalFormatting sqref="J166:J168 J163:J164">
    <cfRule type="expression" priority="137" dxfId="0">
      <formula>J163&gt;N163</formula>
    </cfRule>
  </conditionalFormatting>
  <conditionalFormatting sqref="F166:F168 F163:F164">
    <cfRule type="expression" priority="136" dxfId="2" stopIfTrue="1">
      <formula>F163=""</formula>
    </cfRule>
  </conditionalFormatting>
  <conditionalFormatting sqref="G166:G168 G163:G164">
    <cfRule type="expression" priority="135" dxfId="2" stopIfTrue="1">
      <formula>G163=""</formula>
    </cfRule>
  </conditionalFormatting>
  <conditionalFormatting sqref="I166:I168 I163:I164">
    <cfRule type="expression" priority="134" dxfId="2" stopIfTrue="1">
      <formula>I163=""</formula>
    </cfRule>
  </conditionalFormatting>
  <conditionalFormatting sqref="J166">
    <cfRule type="expression" priority="133" dxfId="0">
      <formula>J166&gt;N166</formula>
    </cfRule>
  </conditionalFormatting>
  <conditionalFormatting sqref="J168">
    <cfRule type="expression" priority="132" dxfId="0">
      <formula>J168&gt;N168</formula>
    </cfRule>
  </conditionalFormatting>
  <conditionalFormatting sqref="J156:J161">
    <cfRule type="expression" priority="131" dxfId="0">
      <formula>J156&gt;N156</formula>
    </cfRule>
  </conditionalFormatting>
  <conditionalFormatting sqref="F156:F161">
    <cfRule type="expression" priority="130" dxfId="2" stopIfTrue="1">
      <formula>F156=""</formula>
    </cfRule>
  </conditionalFormatting>
  <conditionalFormatting sqref="G156:G161">
    <cfRule type="expression" priority="129" dxfId="2" stopIfTrue="1">
      <formula>G156=""</formula>
    </cfRule>
  </conditionalFormatting>
  <conditionalFormatting sqref="I156:I161">
    <cfRule type="expression" priority="128" dxfId="2" stopIfTrue="1">
      <formula>I156=""</formula>
    </cfRule>
  </conditionalFormatting>
  <conditionalFormatting sqref="J160:J161">
    <cfRule type="expression" priority="127" dxfId="0">
      <formula>J160&gt;N160</formula>
    </cfRule>
  </conditionalFormatting>
  <conditionalFormatting sqref="J149:J153 J155">
    <cfRule type="expression" priority="126" dxfId="0">
      <formula>J149&gt;N149</formula>
    </cfRule>
  </conditionalFormatting>
  <conditionalFormatting sqref="F149:F153 F155">
    <cfRule type="expression" priority="125" dxfId="2" stopIfTrue="1">
      <formula>F149=""</formula>
    </cfRule>
  </conditionalFormatting>
  <conditionalFormatting sqref="G149:G153 G155">
    <cfRule type="expression" priority="124" dxfId="2" stopIfTrue="1">
      <formula>G149=""</formula>
    </cfRule>
  </conditionalFormatting>
  <conditionalFormatting sqref="I149:I153 I155">
    <cfRule type="expression" priority="123" dxfId="2" stopIfTrue="1">
      <formula>I149=""</formula>
    </cfRule>
  </conditionalFormatting>
  <conditionalFormatting sqref="J152:J153">
    <cfRule type="expression" priority="122" dxfId="0">
      <formula>J152&gt;N152</formula>
    </cfRule>
  </conditionalFormatting>
  <conditionalFormatting sqref="J155">
    <cfRule type="expression" priority="121" dxfId="0">
      <formula>J155&gt;N155</formula>
    </cfRule>
  </conditionalFormatting>
  <conditionalFormatting sqref="J145:J147 J142:J143 J24">
    <cfRule type="expression" priority="120" dxfId="0">
      <formula>J24&gt;N24</formula>
    </cfRule>
  </conditionalFormatting>
  <conditionalFormatting sqref="F145:F147 F142:F143 F24">
    <cfRule type="expression" priority="119" dxfId="2" stopIfTrue="1">
      <formula>F24=""</formula>
    </cfRule>
  </conditionalFormatting>
  <conditionalFormatting sqref="G145:G147 G142:G143 G24">
    <cfRule type="expression" priority="118" dxfId="2" stopIfTrue="1">
      <formula>G24=""</formula>
    </cfRule>
  </conditionalFormatting>
  <conditionalFormatting sqref="I145:I147 I142:I143 I24">
    <cfRule type="expression" priority="117" dxfId="2" stopIfTrue="1">
      <formula>I24=""</formula>
    </cfRule>
  </conditionalFormatting>
  <conditionalFormatting sqref="J145">
    <cfRule type="expression" priority="116" dxfId="0">
      <formula>J145&gt;N145</formula>
    </cfRule>
  </conditionalFormatting>
  <conditionalFormatting sqref="J147">
    <cfRule type="expression" priority="115" dxfId="0">
      <formula>J147&gt;N147</formula>
    </cfRule>
  </conditionalFormatting>
  <conditionalFormatting sqref="J136:J140">
    <cfRule type="expression" priority="114" dxfId="0">
      <formula>J136&gt;N136</formula>
    </cfRule>
  </conditionalFormatting>
  <conditionalFormatting sqref="F136:F140">
    <cfRule type="expression" priority="113" dxfId="2" stopIfTrue="1">
      <formula>F136=""</formula>
    </cfRule>
  </conditionalFormatting>
  <conditionalFormatting sqref="G136:G140">
    <cfRule type="expression" priority="112" dxfId="2" stopIfTrue="1">
      <formula>G136=""</formula>
    </cfRule>
  </conditionalFormatting>
  <conditionalFormatting sqref="I136:I140">
    <cfRule type="expression" priority="111" dxfId="2" stopIfTrue="1">
      <formula>I136=""</formula>
    </cfRule>
  </conditionalFormatting>
  <conditionalFormatting sqref="J140">
    <cfRule type="expression" priority="110" dxfId="0">
      <formula>J140&gt;N140</formula>
    </cfRule>
  </conditionalFormatting>
  <conditionalFormatting sqref="J129:J133 J135">
    <cfRule type="expression" priority="109" dxfId="0">
      <formula>J129&gt;N129</formula>
    </cfRule>
  </conditionalFormatting>
  <conditionalFormatting sqref="F129:F133 F135">
    <cfRule type="expression" priority="108" dxfId="2" stopIfTrue="1">
      <formula>F129=""</formula>
    </cfRule>
  </conditionalFormatting>
  <conditionalFormatting sqref="G129:G133 G135">
    <cfRule type="expression" priority="107" dxfId="2" stopIfTrue="1">
      <formula>G129=""</formula>
    </cfRule>
  </conditionalFormatting>
  <conditionalFormatting sqref="I129:I133 I135">
    <cfRule type="expression" priority="106" dxfId="2" stopIfTrue="1">
      <formula>I129=""</formula>
    </cfRule>
  </conditionalFormatting>
  <conditionalFormatting sqref="J132:J133">
    <cfRule type="expression" priority="105" dxfId="0">
      <formula>J132&gt;N132</formula>
    </cfRule>
  </conditionalFormatting>
  <conditionalFormatting sqref="J135">
    <cfRule type="expression" priority="104" dxfId="0">
      <formula>J135&gt;N135</formula>
    </cfRule>
  </conditionalFormatting>
  <conditionalFormatting sqref="J126:J127 J122:J123">
    <cfRule type="expression" priority="103" dxfId="0">
      <formula>J122&gt;N122</formula>
    </cfRule>
  </conditionalFormatting>
  <conditionalFormatting sqref="F126:F127 F122:F123">
    <cfRule type="expression" priority="102" dxfId="2" stopIfTrue="1">
      <formula>F122=""</formula>
    </cfRule>
  </conditionalFormatting>
  <conditionalFormatting sqref="G126:G127 G122:G123">
    <cfRule type="expression" priority="101" dxfId="2" stopIfTrue="1">
      <formula>G122=""</formula>
    </cfRule>
  </conditionalFormatting>
  <conditionalFormatting sqref="I126:I127 I122:I123">
    <cfRule type="expression" priority="100" dxfId="2" stopIfTrue="1">
      <formula>I122=""</formula>
    </cfRule>
  </conditionalFormatting>
  <conditionalFormatting sqref="J127">
    <cfRule type="expression" priority="98" dxfId="0">
      <formula>J127&gt;N127</formula>
    </cfRule>
  </conditionalFormatting>
  <conditionalFormatting sqref="J116:J121">
    <cfRule type="expression" priority="97" dxfId="0">
      <formula>J116&gt;N116</formula>
    </cfRule>
  </conditionalFormatting>
  <conditionalFormatting sqref="F116:F121">
    <cfRule type="expression" priority="96" dxfId="2" stopIfTrue="1">
      <formula>F116=""</formula>
    </cfRule>
  </conditionalFormatting>
  <conditionalFormatting sqref="G116:G121">
    <cfRule type="expression" priority="95" dxfId="2" stopIfTrue="1">
      <formula>G116=""</formula>
    </cfRule>
  </conditionalFormatting>
  <conditionalFormatting sqref="I116:I121">
    <cfRule type="expression" priority="94" dxfId="2" stopIfTrue="1">
      <formula>I116=""</formula>
    </cfRule>
  </conditionalFormatting>
  <conditionalFormatting sqref="J120:J121">
    <cfRule type="expression" priority="93" dxfId="0">
      <formula>J120&gt;N120</formula>
    </cfRule>
  </conditionalFormatting>
  <conditionalFormatting sqref="J109:J111 J115">
    <cfRule type="expression" priority="92" dxfId="0">
      <formula>J109&gt;N109</formula>
    </cfRule>
  </conditionalFormatting>
  <conditionalFormatting sqref="F109:F111 F115">
    <cfRule type="expression" priority="91" dxfId="2" stopIfTrue="1">
      <formula>F109=""</formula>
    </cfRule>
  </conditionalFormatting>
  <conditionalFormatting sqref="G109:G111 G115">
    <cfRule type="expression" priority="90" dxfId="2" stopIfTrue="1">
      <formula>G109=""</formula>
    </cfRule>
  </conditionalFormatting>
  <conditionalFormatting sqref="I109:I111 I115">
    <cfRule type="expression" priority="89" dxfId="2" stopIfTrue="1">
      <formula>I109=""</formula>
    </cfRule>
  </conditionalFormatting>
  <conditionalFormatting sqref="J115">
    <cfRule type="expression" priority="87" dxfId="0">
      <formula>J115&gt;N115</formula>
    </cfRule>
  </conditionalFormatting>
  <conditionalFormatting sqref="J105:J107 J102:J103">
    <cfRule type="expression" priority="86" dxfId="0">
      <formula>J102&gt;N102</formula>
    </cfRule>
  </conditionalFormatting>
  <conditionalFormatting sqref="F105:F107 F102:F103">
    <cfRule type="expression" priority="85" dxfId="2" stopIfTrue="1">
      <formula>F102=""</formula>
    </cfRule>
  </conditionalFormatting>
  <conditionalFormatting sqref="G105:G107 G102:G103">
    <cfRule type="expression" priority="84" dxfId="2" stopIfTrue="1">
      <formula>G102=""</formula>
    </cfRule>
  </conditionalFormatting>
  <conditionalFormatting sqref="I105:I107 I102:I103">
    <cfRule type="expression" priority="83" dxfId="2" stopIfTrue="1">
      <formula>I102=""</formula>
    </cfRule>
  </conditionalFormatting>
  <conditionalFormatting sqref="J105">
    <cfRule type="expression" priority="82" dxfId="0">
      <formula>J105&gt;N105</formula>
    </cfRule>
  </conditionalFormatting>
  <conditionalFormatting sqref="J107">
    <cfRule type="expression" priority="81" dxfId="0">
      <formula>J107&gt;N107</formula>
    </cfRule>
  </conditionalFormatting>
  <conditionalFormatting sqref="J96:J101">
    <cfRule type="expression" priority="80" dxfId="0">
      <formula>J96&gt;N96</formula>
    </cfRule>
  </conditionalFormatting>
  <conditionalFormatting sqref="F96:F101">
    <cfRule type="expression" priority="79" dxfId="2" stopIfTrue="1">
      <formula>F96=""</formula>
    </cfRule>
  </conditionalFormatting>
  <conditionalFormatting sqref="G96:G101">
    <cfRule type="expression" priority="78" dxfId="2" stopIfTrue="1">
      <formula>G96=""</formula>
    </cfRule>
  </conditionalFormatting>
  <conditionalFormatting sqref="I96:I101">
    <cfRule type="expression" priority="77" dxfId="2" stopIfTrue="1">
      <formula>I96=""</formula>
    </cfRule>
  </conditionalFormatting>
  <conditionalFormatting sqref="J100:J101">
    <cfRule type="expression" priority="76" dxfId="0">
      <formula>J100&gt;N100</formula>
    </cfRule>
  </conditionalFormatting>
  <conditionalFormatting sqref="J89:J93 J95">
    <cfRule type="expression" priority="75" dxfId="0">
      <formula>J89&gt;N89</formula>
    </cfRule>
  </conditionalFormatting>
  <conditionalFormatting sqref="F89:F93 F95">
    <cfRule type="expression" priority="74" dxfId="2" stopIfTrue="1">
      <formula>F89=""</formula>
    </cfRule>
  </conditionalFormatting>
  <conditionalFormatting sqref="G89:G93 G95">
    <cfRule type="expression" priority="73" dxfId="2" stopIfTrue="1">
      <formula>G89=""</formula>
    </cfRule>
  </conditionalFormatting>
  <conditionalFormatting sqref="I89:I93 I95">
    <cfRule type="expression" priority="72" dxfId="2" stopIfTrue="1">
      <formula>I89=""</formula>
    </cfRule>
  </conditionalFormatting>
  <conditionalFormatting sqref="J92:J93">
    <cfRule type="expression" priority="71" dxfId="0">
      <formula>J92&gt;N92</formula>
    </cfRule>
  </conditionalFormatting>
  <conditionalFormatting sqref="J95">
    <cfRule type="expression" priority="70" dxfId="0">
      <formula>J95&gt;N95</formula>
    </cfRule>
  </conditionalFormatting>
  <conditionalFormatting sqref="J85:J87 J82">
    <cfRule type="expression" priority="69" dxfId="0">
      <formula>J82&gt;N82</formula>
    </cfRule>
  </conditionalFormatting>
  <conditionalFormatting sqref="F85:F87 F82">
    <cfRule type="expression" priority="68" dxfId="2" stopIfTrue="1">
      <formula>F82=""</formula>
    </cfRule>
  </conditionalFormatting>
  <conditionalFormatting sqref="G85:G87 G82">
    <cfRule type="expression" priority="67" dxfId="2" stopIfTrue="1">
      <formula>G82=""</formula>
    </cfRule>
  </conditionalFormatting>
  <conditionalFormatting sqref="I85:I87 I82">
    <cfRule type="expression" priority="66" dxfId="2" stopIfTrue="1">
      <formula>I82=""</formula>
    </cfRule>
  </conditionalFormatting>
  <conditionalFormatting sqref="J85">
    <cfRule type="expression" priority="65" dxfId="0">
      <formula>J85&gt;N85</formula>
    </cfRule>
  </conditionalFormatting>
  <conditionalFormatting sqref="J87">
    <cfRule type="expression" priority="64" dxfId="0">
      <formula>J87&gt;N87</formula>
    </cfRule>
  </conditionalFormatting>
  <conditionalFormatting sqref="J64:J67 J71:J74 J77:J81">
    <cfRule type="expression" priority="63" dxfId="0">
      <formula>J64&gt;N64</formula>
    </cfRule>
  </conditionalFormatting>
  <conditionalFormatting sqref="F64:F67 F71:F74 F77:F81">
    <cfRule type="expression" priority="62" dxfId="2" stopIfTrue="1">
      <formula>F64=""</formula>
    </cfRule>
  </conditionalFormatting>
  <conditionalFormatting sqref="G64:G67 G71:G74 G77:G81">
    <cfRule type="expression" priority="61" dxfId="2" stopIfTrue="1">
      <formula>G64=""</formula>
    </cfRule>
  </conditionalFormatting>
  <conditionalFormatting sqref="I64:I67 I71:I74 I77:I81">
    <cfRule type="expression" priority="60" dxfId="2" stopIfTrue="1">
      <formula>I64=""</formula>
    </cfRule>
  </conditionalFormatting>
  <conditionalFormatting sqref="J77:J81">
    <cfRule type="expression" priority="59" dxfId="0">
      <formula>J77&gt;N77</formula>
    </cfRule>
  </conditionalFormatting>
  <conditionalFormatting sqref="F77:F81">
    <cfRule type="expression" priority="58" dxfId="2" stopIfTrue="1">
      <formula>F77=""</formula>
    </cfRule>
  </conditionalFormatting>
  <conditionalFormatting sqref="G77:G81">
    <cfRule type="expression" priority="57" dxfId="2" stopIfTrue="1">
      <formula>G77=""</formula>
    </cfRule>
  </conditionalFormatting>
  <conditionalFormatting sqref="I77:I81">
    <cfRule type="expression" priority="56" dxfId="2" stopIfTrue="1">
      <formula>I77=""</formula>
    </cfRule>
  </conditionalFormatting>
  <conditionalFormatting sqref="J81">
    <cfRule type="expression" priority="55" dxfId="0">
      <formula>J81&gt;N81</formula>
    </cfRule>
  </conditionalFormatting>
  <conditionalFormatting sqref="J71:J74">
    <cfRule type="expression" priority="54" dxfId="0">
      <formula>J71&gt;N71</formula>
    </cfRule>
  </conditionalFormatting>
  <conditionalFormatting sqref="F71:F74">
    <cfRule type="expression" priority="53" dxfId="2" stopIfTrue="1">
      <formula>F71=""</formula>
    </cfRule>
  </conditionalFormatting>
  <conditionalFormatting sqref="G71:G74">
    <cfRule type="expression" priority="52" dxfId="2" stopIfTrue="1">
      <formula>G71=""</formula>
    </cfRule>
  </conditionalFormatting>
  <conditionalFormatting sqref="I71:I74">
    <cfRule type="expression" priority="51" dxfId="2" stopIfTrue="1">
      <formula>I71=""</formula>
    </cfRule>
  </conditionalFormatting>
  <conditionalFormatting sqref="J73:J74">
    <cfRule type="expression" priority="50" dxfId="0">
      <formula>J73&gt;N73</formula>
    </cfRule>
  </conditionalFormatting>
  <conditionalFormatting sqref="J66:J67 J64">
    <cfRule type="expression" priority="48" dxfId="0">
      <formula>J64&gt;N64</formula>
    </cfRule>
  </conditionalFormatting>
  <conditionalFormatting sqref="F66:F67 F64">
    <cfRule type="expression" priority="47" dxfId="2" stopIfTrue="1">
      <formula>F64=""</formula>
    </cfRule>
  </conditionalFormatting>
  <conditionalFormatting sqref="G66:G67 G64">
    <cfRule type="expression" priority="46" dxfId="2" stopIfTrue="1">
      <formula>G64=""</formula>
    </cfRule>
  </conditionalFormatting>
  <conditionalFormatting sqref="I66:I67 I64">
    <cfRule type="expression" priority="45" dxfId="2" stopIfTrue="1">
      <formula>I64=""</formula>
    </cfRule>
  </conditionalFormatting>
  <conditionalFormatting sqref="J66">
    <cfRule type="expression" priority="44" dxfId="0">
      <formula>J66&gt;N66</formula>
    </cfRule>
  </conditionalFormatting>
  <conditionalFormatting sqref="J46:J53 J56:J57 J59:J62">
    <cfRule type="expression" priority="42" dxfId="0">
      <formula>J46&gt;N46</formula>
    </cfRule>
  </conditionalFormatting>
  <conditionalFormatting sqref="F46:F53 F56:F57 F59:F62">
    <cfRule type="expression" priority="41" dxfId="2" stopIfTrue="1">
      <formula>F46=""</formula>
    </cfRule>
  </conditionalFormatting>
  <conditionalFormatting sqref="G46:G53 G56:G57 G59:G62">
    <cfRule type="expression" priority="40" dxfId="2" stopIfTrue="1">
      <formula>G46=""</formula>
    </cfRule>
  </conditionalFormatting>
  <conditionalFormatting sqref="I46:I53 I56:I57 I59:I62">
    <cfRule type="expression" priority="39" dxfId="2" stopIfTrue="1">
      <formula>I46=""</formula>
    </cfRule>
  </conditionalFormatting>
  <conditionalFormatting sqref="J59:J62">
    <cfRule type="expression" priority="38" dxfId="0">
      <formula>J59&gt;N59</formula>
    </cfRule>
  </conditionalFormatting>
  <conditionalFormatting sqref="F59:F62">
    <cfRule type="expression" priority="37" dxfId="2" stopIfTrue="1">
      <formula>F59=""</formula>
    </cfRule>
  </conditionalFormatting>
  <conditionalFormatting sqref="G59:G62">
    <cfRule type="expression" priority="36" dxfId="2" stopIfTrue="1">
      <formula>G59=""</formula>
    </cfRule>
  </conditionalFormatting>
  <conditionalFormatting sqref="I59:I62">
    <cfRule type="expression" priority="35" dxfId="2" stopIfTrue="1">
      <formula>I59=""</formula>
    </cfRule>
  </conditionalFormatting>
  <conditionalFormatting sqref="J62">
    <cfRule type="expression" priority="34" dxfId="0">
      <formula>J62&gt;N62</formula>
    </cfRule>
  </conditionalFormatting>
  <conditionalFormatting sqref="J51:J53 J57">
    <cfRule type="expression" priority="33" dxfId="0">
      <formula>J51&gt;N51</formula>
    </cfRule>
  </conditionalFormatting>
  <conditionalFormatting sqref="F51:F53 F57">
    <cfRule type="expression" priority="32" dxfId="2" stopIfTrue="1">
      <formula>F51=""</formula>
    </cfRule>
  </conditionalFormatting>
  <conditionalFormatting sqref="G51:G53 G57">
    <cfRule type="expression" priority="31" dxfId="2" stopIfTrue="1">
      <formula>G51=""</formula>
    </cfRule>
  </conditionalFormatting>
  <conditionalFormatting sqref="I51:I53 I57">
    <cfRule type="expression" priority="30" dxfId="2" stopIfTrue="1">
      <formula>I51=""</formula>
    </cfRule>
  </conditionalFormatting>
  <conditionalFormatting sqref="J57">
    <cfRule type="expression" priority="28" dxfId="0">
      <formula>J57&gt;N57</formula>
    </cfRule>
  </conditionalFormatting>
  <conditionalFormatting sqref="J47:J49">
    <cfRule type="expression" priority="27" dxfId="0">
      <formula>J47&gt;N47</formula>
    </cfRule>
  </conditionalFormatting>
  <conditionalFormatting sqref="F47:F49">
    <cfRule type="expression" priority="26" dxfId="2" stopIfTrue="1">
      <formula>F47=""</formula>
    </cfRule>
  </conditionalFormatting>
  <conditionalFormatting sqref="G47:G49">
    <cfRule type="expression" priority="25" dxfId="2" stopIfTrue="1">
      <formula>G47=""</formula>
    </cfRule>
  </conditionalFormatting>
  <conditionalFormatting sqref="I47:I49">
    <cfRule type="expression" priority="24" dxfId="2" stopIfTrue="1">
      <formula>I47=""</formula>
    </cfRule>
  </conditionalFormatting>
  <conditionalFormatting sqref="J47">
    <cfRule type="expression" priority="23" dxfId="0">
      <formula>J47&gt;N47</formula>
    </cfRule>
  </conditionalFormatting>
  <conditionalFormatting sqref="J49">
    <cfRule type="expression" priority="22" dxfId="0">
      <formula>J49&gt;N49</formula>
    </cfRule>
  </conditionalFormatting>
  <conditionalFormatting sqref="J25:J33 J35 J38:J43">
    <cfRule type="expression" priority="21" dxfId="0">
      <formula>J25&gt;N25</formula>
    </cfRule>
  </conditionalFormatting>
  <conditionalFormatting sqref="F25:F33 F35 F38:F43">
    <cfRule type="expression" priority="20" dxfId="2" stopIfTrue="1">
      <formula>F25=""</formula>
    </cfRule>
  </conditionalFormatting>
  <conditionalFormatting sqref="G25:G33 G35 G38:G43">
    <cfRule type="expression" priority="19" dxfId="2" stopIfTrue="1">
      <formula>G25=""</formula>
    </cfRule>
  </conditionalFormatting>
  <conditionalFormatting sqref="I25:I33 I35 I38:I43">
    <cfRule type="expression" priority="18" dxfId="2" stopIfTrue="1">
      <formula>I25=""</formula>
    </cfRule>
  </conditionalFormatting>
  <conditionalFormatting sqref="J39:J43">
    <cfRule type="expression" priority="17" dxfId="0">
      <formula>J39&gt;N39</formula>
    </cfRule>
  </conditionalFormatting>
  <conditionalFormatting sqref="F39:F43">
    <cfRule type="expression" priority="16" dxfId="2" stopIfTrue="1">
      <formula>F39=""</formula>
    </cfRule>
  </conditionalFormatting>
  <conditionalFormatting sqref="G39:G43">
    <cfRule type="expression" priority="15" dxfId="2" stopIfTrue="1">
      <formula>G39=""</formula>
    </cfRule>
  </conditionalFormatting>
  <conditionalFormatting sqref="I39:I43">
    <cfRule type="expression" priority="14" dxfId="2" stopIfTrue="1">
      <formula>I39=""</formula>
    </cfRule>
  </conditionalFormatting>
  <conditionalFormatting sqref="J43">
    <cfRule type="expression" priority="13" dxfId="0">
      <formula>J43&gt;N43</formula>
    </cfRule>
  </conditionalFormatting>
  <conditionalFormatting sqref="J32:J33 J38 J35">
    <cfRule type="expression" priority="12" dxfId="0">
      <formula>J32&gt;N32</formula>
    </cfRule>
  </conditionalFormatting>
  <conditionalFormatting sqref="F32:F33 F38 F35">
    <cfRule type="expression" priority="11" dxfId="2" stopIfTrue="1">
      <formula>F32=""</formula>
    </cfRule>
  </conditionalFormatting>
  <conditionalFormatting sqref="G32:G33 G38 G35">
    <cfRule type="expression" priority="10" dxfId="2" stopIfTrue="1">
      <formula>G32=""</formula>
    </cfRule>
  </conditionalFormatting>
  <conditionalFormatting sqref="I32:I33 I38 I35">
    <cfRule type="expression" priority="9" dxfId="2" stopIfTrue="1">
      <formula>I32=""</formula>
    </cfRule>
  </conditionalFormatting>
  <conditionalFormatting sqref="J35">
    <cfRule type="expression" priority="8" dxfId="0">
      <formula>J35&gt;N35</formula>
    </cfRule>
  </conditionalFormatting>
  <conditionalFormatting sqref="J38">
    <cfRule type="expression" priority="7" dxfId="0">
      <formula>J38&gt;N38</formula>
    </cfRule>
  </conditionalFormatting>
  <conditionalFormatting sqref="J28:J30 J25:J26">
    <cfRule type="expression" priority="6" dxfId="0">
      <formula>J25&gt;N25</formula>
    </cfRule>
  </conditionalFormatting>
  <conditionalFormatting sqref="F28:F30 F25:F26">
    <cfRule type="expression" priority="5" dxfId="2" stopIfTrue="1">
      <formula>F25=""</formula>
    </cfRule>
  </conditionalFormatting>
  <conditionalFormatting sqref="G28:G30 G25:G26">
    <cfRule type="expression" priority="4" dxfId="2" stopIfTrue="1">
      <formula>G25=""</formula>
    </cfRule>
  </conditionalFormatting>
  <conditionalFormatting sqref="I28:I30 I25:I26">
    <cfRule type="expression" priority="3" dxfId="2" stopIfTrue="1">
      <formula>I25=""</formula>
    </cfRule>
  </conditionalFormatting>
  <conditionalFormatting sqref="J28">
    <cfRule type="expression" priority="2" dxfId="0">
      <formula>J28&gt;N28</formula>
    </cfRule>
  </conditionalFormatting>
  <conditionalFormatting sqref="J30">
    <cfRule type="expression" priority="1" dxfId="0">
      <formula>J30&gt;N30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Glederson Henrique Grein</cp:lastModifiedBy>
  <cp:lastPrinted>2018-03-07T14:17:45Z</cp:lastPrinted>
  <dcterms:created xsi:type="dcterms:W3CDTF">2018-03-07T14:23:23Z</dcterms:created>
  <dcterms:modified xsi:type="dcterms:W3CDTF">2018-07-05T11:30:50Z</dcterms:modified>
  <cp:category/>
  <cp:version/>
  <cp:contentType/>
  <cp:contentStatus/>
</cp:coreProperties>
</file>