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'ModeloPlanilhaObras'!$A$1:$L$779</definedName>
  </definedNames>
  <calcPr fullCalcOnLoad="1"/>
</workbook>
</file>

<file path=xl/sharedStrings.xml><?xml version="1.0" encoding="utf-8"?>
<sst xmlns="http://schemas.openxmlformats.org/spreadsheetml/2006/main" count="2149" uniqueCount="1363">
  <si>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</si>
  <si>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</si>
  <si>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</si>
  <si>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</si>
  <si>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</si>
  <si>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</si>
  <si>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</si>
  <si>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</si>
  <si>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</si>
  <si>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</si>
  <si>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</si>
  <si>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</si>
  <si>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</si>
  <si>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</si>
  <si>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</si>
  <si>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</si>
  <si>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</si>
  <si>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</si>
  <si>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</si>
  <si>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</si>
  <si>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</si>
  <si>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</si>
  <si>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</si>
  <si>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</si>
  <si>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</si>
  <si>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</si>
  <si>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</si>
  <si>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</si>
  <si>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</si>
  <si>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</si>
  <si>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</si>
  <si>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</si>
  <si>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</si>
  <si>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</si>
  <si>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1.2</t>
  </si>
  <si>
    <t>M2</t>
  </si>
  <si>
    <t>2.1</t>
  </si>
  <si>
    <t>PROPONENTE:</t>
  </si>
  <si>
    <t>3.1</t>
  </si>
  <si>
    <t>UN</t>
  </si>
  <si>
    <t>4.1</t>
  </si>
  <si>
    <t>4.2</t>
  </si>
  <si>
    <t>5.1</t>
  </si>
  <si>
    <t>2.2</t>
  </si>
  <si>
    <t>5.2</t>
  </si>
  <si>
    <t>TOMADA DE PREÇOS</t>
  </si>
  <si>
    <t>2.3</t>
  </si>
  <si>
    <t>2.4</t>
  </si>
  <si>
    <t>4.3</t>
  </si>
  <si>
    <t>4.4</t>
  </si>
  <si>
    <t>PLACA DE OBRA EM CHAPA DE ACO GALVANIZADO</t>
  </si>
  <si>
    <t>CARGA MANUAL DE ENTULHO EM CAMINHAO BASCULANTE 6 M3</t>
  </si>
  <si>
    <t>LIMPEZA FINAL DA OBRA</t>
  </si>
  <si>
    <t>H</t>
  </si>
  <si>
    <t>MES</t>
  </si>
  <si>
    <t>M</t>
  </si>
  <si>
    <t>M3</t>
  </si>
  <si>
    <t>Contratação de empresa para execução de reforma e ampliação do CEI Eliane Kruger</t>
  </si>
  <si>
    <t>SERVIÇOS GERAIS</t>
  </si>
  <si>
    <t>CANTEIRO DE OBRA</t>
  </si>
  <si>
    <t>1.1.1</t>
  </si>
  <si>
    <t>ENTRADA PROVISORIA DE ENERGIA ELETRICA AEREA TRIFASICA 40A EM POSTE MADEIRA</t>
  </si>
  <si>
    <t>1.1.2</t>
  </si>
  <si>
    <t>EXECUÇÃO DE ALMOXARIFADO EM CANTEIRO DE OBRA EM CHAPA DE MADEIRA COMPENSADA, INCLUSO PRATELEIRAS. AF_02/2016</t>
  </si>
  <si>
    <t>1.1.3</t>
  </si>
  <si>
    <t>EXECUÇÃO DE REFEITÓRIO EM CANTEIRO DE OBRA EM CHAPA DE MADEIRA COMPENSADA, NÃO INCLUSO MOBILIÁRIO E EQUIPAMENTOS. AF_02/2016</t>
  </si>
  <si>
    <t>1.1.4</t>
  </si>
  <si>
    <t>EXECUÇÃO DE SANITÁRIO E VESTIÁRIO EM CANTEIRO DE OBRA EM ALVENARIA, NÃO INCLUSO MOBILIÁRIO. AF_02/2016</t>
  </si>
  <si>
    <t>1.1.5</t>
  </si>
  <si>
    <t>ALUGUEL CONTAINER/ESCRIT INCL INST ELET LARG=2,20 COMP=6,20M          ALT=2,50M CHAPA ACO C/NERV TRAPEZ FORRO C/ISOL TERMO/ACUSTICO         CHASSIS REFORC PISO COMPENS NAVAL EXC TRANSP/CARGA/DESCARGA</t>
  </si>
  <si>
    <t>1.1.6</t>
  </si>
  <si>
    <t>1.1.7</t>
  </si>
  <si>
    <t>TAPUME DE CHAPA DE MADEIRA COMPENSADA, E= 6MM, COM PINTURA A CAL E REAPROVEITAMENTO DE 2X</t>
  </si>
  <si>
    <t>1.1.8</t>
  </si>
  <si>
    <t>PISO CIMENTADO TRACO 1:4 (CIMENTO E AREIA) ACABAMENTO LISO ESPESSURA 7,0CM, PREPARO MANUAL DA ARGAMASSA</t>
  </si>
  <si>
    <t>1.1.9</t>
  </si>
  <si>
    <t>MOBILIZAÇÃO E DESMOBILIZAÇÃO PARA DISTÂNCIAS ACIMA DE 20 KM</t>
  </si>
  <si>
    <t xml:space="preserve">UN </t>
  </si>
  <si>
    <t>1.1.10</t>
  </si>
  <si>
    <t>BARRACO DE OBRAS (DESMONTAGEM)</t>
  </si>
  <si>
    <t>1.1.11</t>
  </si>
  <si>
    <t>1.1.12</t>
  </si>
  <si>
    <t>1.1.13</t>
  </si>
  <si>
    <t xml:space="preserve">LIGAÇÃO PROVISÓRIA DE ÁGUA </t>
  </si>
  <si>
    <t>1.1.14</t>
  </si>
  <si>
    <t>LIGAÇÃO PROVISÓRIA DE ESGOTO</t>
  </si>
  <si>
    <t>LOCAÇÃO DE OBRA</t>
  </si>
  <si>
    <t>1.2.1</t>
  </si>
  <si>
    <t>LOCACAO CONVENCIONAL DE OBRA, ATRAVÉS DE GABARITO DE TABUAS CORRIDAS PONTALETADAS, COM REAPROVEITAMENTO DE 10 VEZES.</t>
  </si>
  <si>
    <t>1.3</t>
  </si>
  <si>
    <t>IMPERMEABILIZAÇÕES E TRATAMENTOS</t>
  </si>
  <si>
    <t>1.3.1</t>
  </si>
  <si>
    <t>INFILTRAÇÕES (CORREÇÃO)</t>
  </si>
  <si>
    <t>1.3.1.1</t>
  </si>
  <si>
    <t>IMPERMEABILIZACAO DE SUPERFICIE COM EMULSAO ASFALTICA A BASE D'AGUA</t>
  </si>
  <si>
    <t>1.3.2</t>
  </si>
  <si>
    <t>IMPERMEABILIZAÇÕES</t>
  </si>
  <si>
    <t>1.3.2.1</t>
  </si>
  <si>
    <t>IMPERMEABILIZACAO DE ESTRUTURAS ENTERRADAS, COM TINTA ASFALTICA, DUAS DEMAOS.</t>
  </si>
  <si>
    <t>1.3.2.2</t>
  </si>
  <si>
    <t>1.3.2.3</t>
  </si>
  <si>
    <t>IMPERMEABILIZACAO DE SUPERFICIE COM ARGAMASSA DE CIMENTO E AREIA, TRACO 1:3, COM ADITIVO IMPERMEABILIZANTE, E=1,5 CM</t>
  </si>
  <si>
    <t>1.3.2.4</t>
  </si>
  <si>
    <t>IMPERMEABILIZACAO DE SUPERFICIE COM MANTA ASFALTICA PROTEGIDA COM FILME DE ALUMINIO GOFRADO (DE ESPESSURA 0,8MM), INCLUSA APLICACAO DE  EMULSAO ASFALTICA, E=3MM.</t>
  </si>
  <si>
    <t>1.4</t>
  </si>
  <si>
    <t>LIMPEZA</t>
  </si>
  <si>
    <t>1.4.1</t>
  </si>
  <si>
    <t>CAPINA E LIMPEZA MANUAL DE TERRENO</t>
  </si>
  <si>
    <t>1.5</t>
  </si>
  <si>
    <t>ADMINISTRAÇÃO LOCAL</t>
  </si>
  <si>
    <t>1.5.1</t>
  </si>
  <si>
    <t>ENGENHEIRO CIVIL DE OBRA PLENO COM ENCARGOS COMPLEMENTARES</t>
  </si>
  <si>
    <t>INFRAESTRUTURA</t>
  </si>
  <si>
    <t>ESTACAS ESCAVADAS COM TRADO ROTATIVO (HÉLICE CONTÍNUA)</t>
  </si>
  <si>
    <t>2.1.1</t>
  </si>
  <si>
    <t>ESTACA HÉLICE CONTÍNUA, DIÂMETRO DE 30 CM, COMPRIMENTO TOTAL ACIMA DE 15 M ATÉ 20 M, PERFURATRIZ COM TORQUE DE 170 KN.M</t>
  </si>
  <si>
    <t>2.1.2</t>
  </si>
  <si>
    <t>MONTAGEM DE ARMADURA TRANSVERSAL DE ESTACAS DE SEÇÃO CIRCULAR, DIÂMETRO = 6,3 MM. AF_11/2016</t>
  </si>
  <si>
    <t>KG</t>
  </si>
  <si>
    <t>2.1.3</t>
  </si>
  <si>
    <t>MONTAGEM DE ARMADURA LONGITUDINAL DE ESTACAS DE SEÇÃO CIRCULAR, DIÂMETRO = 16,0 MM. AF_11/2016</t>
  </si>
  <si>
    <t>BLOCOS DE FUNDAÇÃO</t>
  </si>
  <si>
    <t>2.2.1</t>
  </si>
  <si>
    <t>CONCRETAGEM DE BLOCOS DE COROAMENTO, VIGAS BALDRAMES E RADIER FCK 35 MPA, COM USO DE BOMBA  LANÇAMENTO, ADENSAMENTO E ACABAMENTO</t>
  </si>
  <si>
    <t>2.2.2</t>
  </si>
  <si>
    <t>2.2.3</t>
  </si>
  <si>
    <t>2.2.4</t>
  </si>
  <si>
    <t>ARMAÇÃO DE BLOCO, VIGA BALDRAME E SAPATA UTILIZANDO AÇO CA-60 DE 5 MM - MONTAGEM. AF_06/2017</t>
  </si>
  <si>
    <t>2.2.5</t>
  </si>
  <si>
    <t>ARMAÇÃO DE BLOCO, VIGA BALDRAME OU SAPATA UTILIZANDO AÇO CA-50 DE 8 MM - MONTAGEM. AF_06/2017</t>
  </si>
  <si>
    <t>2.2.6</t>
  </si>
  <si>
    <t>2.2.7</t>
  </si>
  <si>
    <t>2.2.8</t>
  </si>
  <si>
    <t>ARMAÇÃO DE BLOCO, VIGA BALDRAME OU SAPATA UTILIZANDO AÇO CA-50 DE 10 MM - MONTAGEM. AF_06/2017</t>
  </si>
  <si>
    <t>2.2.9</t>
  </si>
  <si>
    <t>ARMAÇÃO DE BLOCO, VIGA BALDRAME OU SAPATA UTILIZANDO AÇO CA-50 DE 16 MM - MONTAGEM. AF_06/2017</t>
  </si>
  <si>
    <t>2.2.10</t>
  </si>
  <si>
    <t>FABRICAÇÃO, MONTAGEM E DESMONTAGEM DE FÔRMA PARA BLOCO DE COROAMENTO, EM CHAPA DE MADEIRA COMPENSADA RESINADA, E=17 MM, 4 UTILIZAÇÕES. AF_06/2017</t>
  </si>
  <si>
    <t>2.2.11</t>
  </si>
  <si>
    <t>2.2.12</t>
  </si>
  <si>
    <t>RADIER</t>
  </si>
  <si>
    <t>2.3.1</t>
  </si>
  <si>
    <t>2.3.2</t>
  </si>
  <si>
    <t>2.3.3</t>
  </si>
  <si>
    <t>CONCRETO FCK = 15MPA, TRAÇO 1:3,4:3,5 (CIMENTO/ AREIA MÉDIA/ BRITA 1)  - PREPARO MECÂNICO COM BETONEIRA 600 L. AF_07/2016</t>
  </si>
  <si>
    <t>2.3.4</t>
  </si>
  <si>
    <t>2.3.5</t>
  </si>
  <si>
    <t>LANÇAMENTO COM USO DE BALDES, ADENSAMENTO E ACABAMENTO DE CONCRETO EM ESTRUTURAS. AF_12/2015</t>
  </si>
  <si>
    <t>2.3.6</t>
  </si>
  <si>
    <t>2.3.7</t>
  </si>
  <si>
    <t>2.3.8</t>
  </si>
  <si>
    <t>2.3.9</t>
  </si>
  <si>
    <t>2.3.10</t>
  </si>
  <si>
    <t>2.3.11</t>
  </si>
  <si>
    <t>FABRICAÇÃO, MONTAGEM E DESMONTAGEM DE FÔRMA PARA RADIER EM CHAPA DE MADEIRA COMPENSADA RESINADA, E=17 MM, 4 UTILIZAÇÕES</t>
  </si>
  <si>
    <t xml:space="preserve">M2    </t>
  </si>
  <si>
    <t>2.3.12</t>
  </si>
  <si>
    <t>SAPATA</t>
  </si>
  <si>
    <t>2.4.1</t>
  </si>
  <si>
    <t>CONCRETAGEM DE SAPATAS, FCK 35 MPA, COM USO DE BOMBA  LANÇAMENTO, ADENSAMENTO E ACABAMENTO</t>
  </si>
  <si>
    <t>2.4.2</t>
  </si>
  <si>
    <t>2.4.3</t>
  </si>
  <si>
    <t>2.4.4</t>
  </si>
  <si>
    <t>2.4.5</t>
  </si>
  <si>
    <t>ARMAÇÃO DE BLOCO, VIGA BALDRAME OU SAPATA UTILIZANDO AÇO CA-50 DE 12,5 MM - MONTAGEM. AF_06/2017</t>
  </si>
  <si>
    <t>2.4.6</t>
  </si>
  <si>
    <t>2.4.7</t>
  </si>
  <si>
    <t>ARMAÇÃO DE BLOCO, VIGA BALDRAME OU SAPATA UTILIZANDO AÇO CA-50 DE 6,3 MM - MONTAGEM. AF_06/2017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</si>
  <si>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</si>
  <si>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</si>
  <si>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</si>
  <si>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</si>
  <si>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</si>
  <si>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</si>
  <si>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</si>
  <si>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</si>
  <si>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</si>
  <si>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FABRICAÇÃO, MONTAGEM E DESMONTAGEM DE FÔRMA PARA SAPATA, EM CHAPA DE MADEIRA COMPENSADA RESINADA, E=17 MM, 4 UTILIZAÇÕES. AF_06/2017</t>
  </si>
  <si>
    <t>2.4.17</t>
  </si>
  <si>
    <t>2.4.18</t>
  </si>
  <si>
    <t>SUPERESTRUTURA PRÉ-MOLDADA</t>
  </si>
  <si>
    <t>LAJES</t>
  </si>
  <si>
    <t>3.1.1</t>
  </si>
  <si>
    <t>LAJE TRELIÇADA ESPESSURA FINAL: 25CM, SOBRECARGA: 800 KG/M² (INCLUSIVE: ENCHIMENTO EPS, ALTURA DA LAJE:20CM, CONCRETO FCK 35MPA, LANÇAMENTO DO CONCRETO, CAPEAMENTO DE 5CM E ESCORAMENTO METÁLICO) (UNIDIRECIONAL)</t>
  </si>
  <si>
    <t>3.1.2</t>
  </si>
  <si>
    <t>LAJE TRELIÇADA ESPESSURA FINAL: 25CM, SOBRECARGA: 800 KG/M² (INCLUSIVE: ENCHIMENTO EPS, ALTURA DA LAJE:20CM, CONCRETO FCK 35MPA, LANÇAMENTO DO CONCRETO, CAPEAMENTO DE 5CM E ESCORAMENTO METÁLICO) (BIDIRECIONAL)</t>
  </si>
  <si>
    <t xml:space="preserve">SUPERESTRUTURA </t>
  </si>
  <si>
    <t>PILARES</t>
  </si>
  <si>
    <t>4.1.1</t>
  </si>
  <si>
    <t>CONCRETAGEM DE PILARES, FCK = 35 MPA, COM USO DE BOMBA EM EDIFICAÇÃO COM SEÇÃO MÉDIA DE PILARES MENOR OU IGUAL A 0,25 M² - LANÇAMENTO, ADENSAMENTO E ACABAMENTO</t>
  </si>
  <si>
    <t>4.1.2</t>
  </si>
  <si>
    <t>4.1.3</t>
  </si>
  <si>
    <t>4.1.4</t>
  </si>
  <si>
    <t>4.1.5</t>
  </si>
  <si>
    <t>ARMAÇÃO DE PILAR OU VIGA DE UMA ESTRUTURA CONVENCIONAL DE CONCRETO ARMADO EM UMA EDIFICAÇÃO TÉRREA OU SOBRADO UTILIZANDO AÇO CA-50 DE 6,3 MM - MONTAGEM. AF_12/2015</t>
  </si>
  <si>
    <t>4.1.6</t>
  </si>
  <si>
    <t>ARMAÇÃO DE PILAR OU VIGA DE UMA ESTRUTURA CONVENCIONAL DE CONCRETO ARMADO EM UMA EDIFICAÇÃO TÉRREA OU SOBRADO UTILIZANDO AÇO CA-50 DE 8,0 MM - MONTAGEM. AF_12/2015</t>
  </si>
  <si>
    <t>4.1.7</t>
  </si>
  <si>
    <t>ARMAÇÃO DE PILAR OU VIGA DE UMA ESTRUTURA CONVENCIONAL DE CONCRETO ARMADO EM UMA EDIFICAÇÃO TÉRREA OU SOBRADO UTILIZANDO AÇO CA-50 DE 10,0 MM - MONTAGEM. AF_12/2015</t>
  </si>
  <si>
    <t>4.1.8</t>
  </si>
  <si>
    <t>ARMAÇÃO DE PILAR OU VIGA DE UMA ESTRUTURA CONVENCIONAL DE CONCRETO ARMADO EM UMA EDIFICAÇÃO TÉRREA OU SOBRADO UTILIZANDO AÇO CA-50 DE 12,5 MM - MONTAGEM. AF_12/2015</t>
  </si>
  <si>
    <t>4.1.9</t>
  </si>
  <si>
    <t>ARMAÇÃO DE PILAR OU VIGA DE UMA ESTRUTURA CONVENCIONAL DE CONCRETO ARMADO EM UMA EDIFICAÇÃO TÉRREA OU SOBRADO UTILIZANDO AÇO CA-50 DE 16,0 MM - MONTAGEM. AF_12/2015</t>
  </si>
  <si>
    <t>4.1.10</t>
  </si>
  <si>
    <t>ARMAÇÃO DE PILAR OU VIGA DE UMA ESTRUTURA CONVENCIONAL DE CONCRETO ARMADO EM UMA EDIFICAÇÃO TÉRREA OU SOBRADO UTILIZANDO AÇO CA-50 DE 20,0 MM - MONTAGEM. AF_12/2015</t>
  </si>
  <si>
    <t>4.1.11</t>
  </si>
  <si>
    <t>4.1.12</t>
  </si>
  <si>
    <t>4.1.13</t>
  </si>
  <si>
    <t>4.1.14</t>
  </si>
  <si>
    <t>ARMAÇÃO DE PILAR OU VIGA DE UMA ESTRUTURA CONVENCIONAL DE CONCRETO ARMADO EM UMA EDIFICAÇÃO TÉRREA OU SOBRADO UTILIZANDO AÇO CA-60 DE 5,0 MM - MONTAGEM. AF_12/2015</t>
  </si>
  <si>
    <t>4.1.15</t>
  </si>
  <si>
    <t>4.1.16</t>
  </si>
  <si>
    <t>4.1.17</t>
  </si>
  <si>
    <t>4.1.18</t>
  </si>
  <si>
    <t>MONTAGEM E DESMONTAGEM DE FÔRMA DE PILARES RETANGULARES E ESTRUTURAS SIMILARES COM ÁREA MÉDIA DAS SEÇÕES MENOR OU IGUAL A 0,25 M², PÉ-DIREITO SIMPLES, EM CHAPA DE MADEIRA COMPENSADA RESINADA, 6 UTILIZAÇÕES. AF_12/2015</t>
  </si>
  <si>
    <t>4.1.19</t>
  </si>
  <si>
    <t>4.1.20</t>
  </si>
  <si>
    <t>4.1.21</t>
  </si>
  <si>
    <t>VIGAS</t>
  </si>
  <si>
    <t>4.2.1</t>
  </si>
  <si>
    <t>CONCRETAGEM DE VIGAS E LAJES, FCK=35 MPA, PARA LAJES PREMOLDADAS COM USO DE BOMBA EM EDIFICAÇÃO COM ÁREA MÉDIA DE LAJES MENOR OU IGUAL A 20 M² - LANÇAMENTO, ADENSAMENTO E ACABAMENTO. AF_12/2015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</si>
  <si>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</si>
  <si>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</si>
  <si>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</si>
  <si>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</si>
  <si>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</si>
  <si>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</si>
  <si>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</si>
  <si>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</si>
  <si>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</si>
  <si>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</si>
  <si>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</si>
  <si>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</si>
  <si>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</si>
  <si>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</si>
  <si>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</si>
  <si>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</si>
  <si>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</si>
  <si>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4.3.1</t>
  </si>
  <si>
    <t>4.3.2</t>
  </si>
  <si>
    <t>4.3.3</t>
  </si>
  <si>
    <t>ARMAÇÃO DE LAJE DE UMA ESTRUTURA CONVENCIONAL DE CONCRETO ARMADO EM UMA EDIFICAÇÃO TÉRREA OU SOBRADO UTILIZANDO AÇO CA-60 DE 5,0 MM - MONTAGEM. AF_12/2015</t>
  </si>
  <si>
    <t>4.3.4</t>
  </si>
  <si>
    <t>4.3.5</t>
  </si>
  <si>
    <t>ARMAÇÃO DE LAJE DE UMA ESTRUTURA CONVENCIONAL DE CONCRETO ARMADO EM UMA EDIFICAÇÃO TÉRREA OU SOBRADO UTILIZANDO AÇO CA-50 DE 8,0 MM - MONTAGEM. AF_12/2015</t>
  </si>
  <si>
    <t>4.3.6</t>
  </si>
  <si>
    <t>MONTAGEM E DESMONTAGEM DE FÔRMA DE LAJE MACIÇA COM ÁREA MÉDIA MAIOR QUE 20 M², PÉ-DIREITO SIMPLES, EM CHAPA DE MADEIRA COMPENSADA RESINADA, 8 UTILIZAÇÕES. AF_12/2015</t>
  </si>
  <si>
    <t>4.3.7</t>
  </si>
  <si>
    <t>MONTAGEM E DESMONTAGEM DE FÔRMA DE LAJE MACIÇA COM ÁREA MÉDIA MENOR OU IGUAL A 20 M², PÉ-DIREITO SIMPLES, EM CHAPA DE MADEIRA COMPENSADA RESINADA, 8 UTILIZAÇÕES. AF_12/2015</t>
  </si>
  <si>
    <t>DEMOLIÇÃO DE ESTRUTURA</t>
  </si>
  <si>
    <t>4.4.1</t>
  </si>
  <si>
    <t>DEMOLIÇÃO DE PILARES E VIGAS EM CONCRETO ARMADO, DE FORMA MECANIZADA COM MARTELETE, SEM REAPROVEITAMENTO. AF_12/2017</t>
  </si>
  <si>
    <t>4.4.2</t>
  </si>
  <si>
    <t>PAREDES / DIVISÓRIAS / PAINEIS</t>
  </si>
  <si>
    <t>PAREDES</t>
  </si>
  <si>
    <t>5.1.1</t>
  </si>
  <si>
    <t>DEMOLIÇÃO DE ALVENARIA DE BLOCO FURADO, DE FORMA MANUAL, SEM REAPROVEITAMENTO. AF_12/2017</t>
  </si>
  <si>
    <t>5.1.2</t>
  </si>
  <si>
    <t>5.1.3</t>
  </si>
  <si>
    <t>ARGAMASSA TRAÇO 1:2:9 (CIMENTO, CAL E AREIA MÉDIA) PARA EMBOÇO/MASSA ÚNICA/ASSENTAMENTO DE ALVENARIA DE VEDAÇÃO, PREPARO MECÂNICO COM BETONEIRA 400 L. AF_09/2014</t>
  </si>
  <si>
    <t>5.1.4</t>
  </si>
  <si>
    <t>TUBO PVC, SÉRIE R, ÁGUA PLUVIAL, DN 100 MM, FORNECIDO E INSTALADO EM RAMAL DE ENCAMINHAMENTO. AF_12/2014</t>
  </si>
  <si>
    <t>5.1.5</t>
  </si>
  <si>
    <t>ALVENARIA DE VEDAÇÃO DE BLOCOS CERÂMICOS FURADOS NA HORIZONTAL DE 9X19X19CM (ESPESSURA 9CM) DE PAREDES COM ÁREA LÍQUIDA MAIOR OU IGUAL A 6M² SEM VÃOS E ARGAMASSA DE ASSENTAMENTO COM PREPARO EM BETONEIRA. AF_06/2014</t>
  </si>
  <si>
    <t>5.1.6</t>
  </si>
  <si>
    <t>5.1.7</t>
  </si>
  <si>
    <t>REMOCAO DE AZULEJO E SUBSTRATO DE ADERENCIA EM ARGAMASSA</t>
  </si>
  <si>
    <t>5.1.8</t>
  </si>
  <si>
    <t>LIMPEZA DE SUPERFICIES COM JATO DE ALTA PRESSAO DE AR E AGUA</t>
  </si>
  <si>
    <t>5.1.9</t>
  </si>
  <si>
    <t>CHAPISCO APLICADO EM ALVENARIAS E ESTRUTURAS DE CONCRETO INTERNAS, COM COLHER DE PEDREIRO.  ARGAMASSA TRAÇO 1:3 COM PREPARO EM BETONEIRA 400L. AF_06/2014</t>
  </si>
  <si>
    <t>5.1.10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</si>
  <si>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</t>
  </si>
  <si>
    <t>5.1.11</t>
  </si>
  <si>
    <t>CORREÇÃO SUPERFICIAL EM PAREDE, ENTELAMENTO EM SUPERFÍCIE SUJEITA A TRINCA, SELATRINCA E LIXAÇÃO. (FISSURAS)</t>
  </si>
  <si>
    <t>5.1.12</t>
  </si>
  <si>
    <t>FIXAÇÃO (ENCUNHAMENTO) DE ALVENARIA DE VEDAÇÃO COM ARGAMASSA APLICADA COM COLHER. AF_03/2016</t>
  </si>
  <si>
    <t>5.1.13</t>
  </si>
  <si>
    <t>VERGA PRÉ-MOLDADA PARA PORTAS COM ATÉ 1,5 M DE VÃO. AF_03/2016</t>
  </si>
  <si>
    <t>5.1.14</t>
  </si>
  <si>
    <t>ACABAMENTOS PARA FORRO (SANCA DE GESSO, COM ALTURA DE 15 CM, MONTADA NA OBRA). AF_05/2017_P</t>
  </si>
  <si>
    <t>5.1.15</t>
  </si>
  <si>
    <t>ALVENARIA COM BLOCOS DE CONCRETO CELULAR 10X30X60CM, ESPESSURA 10CM, ASSENTADOS COM ARGAMASSA TRACO 1:2:9 (CIMENTO, CAL E AREIA) PREPARO MANUAL</t>
  </si>
  <si>
    <t>PAINEIS</t>
  </si>
  <si>
    <t>5.2.1</t>
  </si>
  <si>
    <t>PLACA PRÉ-FABRICADA EM GRANITO CINZA ANDORINHA ESP.: 2CM, FIXADAS C/ CANTONEIRAS EM AÇO INOX (MODELO ANDORINHA - RODAPIA E RODABANCADA) (BANHEIROS)</t>
  </si>
  <si>
    <t>5.2.2</t>
  </si>
  <si>
    <t>GRADIL COM CANTONEIRA 2"X2"X1/8" AÇO GALVANIZADO COM PINTURA ELETROESTATICA. INCLUSO MONTANTE(BRISE)</t>
  </si>
  <si>
    <t>5.2.3</t>
  </si>
  <si>
    <t>ALAMBRADO EM TUBOS DE ACO GALVANIZADO, COM COSTURA, DIN 2440, DIAMETRO 2", ALTURA 2,6M, FIXADOS A CADA 2M EM BLOCOS DE CONCRETO, COM TELA DE ARAME GALVANIZADO REVESTIDO COM PVC, FIO 12 BWG E MALHA 7,5X7,5CM (BICICLETÁRIO)</t>
  </si>
  <si>
    <t>5.2.4</t>
  </si>
  <si>
    <t>GRADE DE FERRO EM BARRA CHATA 3/16"</t>
  </si>
  <si>
    <t>5.2.5</t>
  </si>
  <si>
    <t>PAREDE DE GESSO ACARTONADO PARA ÁREAS ÚMIDAS (CHAPA VERDE), CONSTITUÍDO POR 2 PAINÉIS DE 12,5MM, ESTRUTURADO EM PERFILADOS METÁLICOS DE 75MM, FITA ADESIVA, MASSA PARA JUNTAS E INSTALAÇÃO</t>
  </si>
  <si>
    <t>COBERTURA</t>
  </si>
  <si>
    <t>6.1</t>
  </si>
  <si>
    <t>ESTRUTURA METÁLICA</t>
  </si>
  <si>
    <t>6.1.1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</si>
  <si>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</si>
  <si>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6.1.2</t>
  </si>
  <si>
    <t>JATEAMENTO COM AREIA EM ESTRUTURA METALICA</t>
  </si>
  <si>
    <t>6.1.3</t>
  </si>
  <si>
    <t>PINTURA EPOXI INCLUSO EMASSAMENTO E FUNDO PREPARADOR</t>
  </si>
  <si>
    <t>6.1.4</t>
  </si>
  <si>
    <t>6.1.5</t>
  </si>
  <si>
    <t>6.1.6</t>
  </si>
  <si>
    <t>6.2</t>
  </si>
  <si>
    <t>ESTRUTURA DE MADEIRA</t>
  </si>
  <si>
    <t>6.2.1</t>
  </si>
  <si>
    <t>TRAMA DE MADEIRA COMPOSTA POR RIPAS, CAIBROS E TERÇAS PARA TELHADOS DE MAIS QUE 2 ÁGUAS PARA TELHA CERÂMICA CAPA-CANAL, INCLUSO TRANSPORTE VERTICAL. AF_12/2015</t>
  </si>
  <si>
    <t>6.2.2</t>
  </si>
  <si>
    <t>PINTURA IMUNIZANTE PARA MADEIRA, DUAS DEMAOS</t>
  </si>
  <si>
    <t>6.3</t>
  </si>
  <si>
    <t>FECHAMENTO</t>
  </si>
  <si>
    <t>6.3.1</t>
  </si>
  <si>
    <t>TELHAMENTO COM TELHA METÁLICA TERMOACÚSTICA E = 30 MM, COM ATÉ 2 ÁGUAS, INCLUSO IÇAMENTO. AF_06/2016</t>
  </si>
  <si>
    <t>6.3.2</t>
  </si>
  <si>
    <t>CUMEEIRA EM PERFIL ONDULADO DE ALUMÍNIO</t>
  </si>
  <si>
    <t>6.3.3</t>
  </si>
  <si>
    <t>TELHAMENTO COM TELHA ONDULADA DE FIBRA-PVA E = 6 MM, COM RECOBRIMENTO LATERAL DE 1 1/4 DE ONDA PARA TELHADO COM INCLINAÇÃO MÁXIMA DE 10°, COM ATÉ 2 ÁGUAS, INCLUSO IÇAMENTO. AF_06/2016</t>
  </si>
  <si>
    <t>6.3.4</t>
  </si>
  <si>
    <t>CHAPA DE POLICARBONATO, ESP.: 6MM - 2,10X5,80M - INCLUSIVE MONTAGEM E ACESSÓRIOS</t>
  </si>
  <si>
    <t>6.3.5</t>
  </si>
  <si>
    <t>CUMEEIRA PARA TELHA ONDULADA DE FIBRA PVA E = 6 MM, INCLUSO ACESSÓRIOS DE FIXAÇÃO E IÇAMENTO</t>
  </si>
  <si>
    <t>6.3.6</t>
  </si>
  <si>
    <t>RUFO EM CHAPA DE AÇO GALVANIZADO NÚMERO 24, CORTE DE 25 CM, INCLUSO TRANSPORTE VERTICAL. AF_06/2016</t>
  </si>
  <si>
    <t>6.3.7</t>
  </si>
  <si>
    <t>CALHA EM CHAPA DE AÇO GALVANIZADO NÚMERO 24, DESENVOLVIMENTO DE 50 CM, INCLUSO TRANSPORTE VERTICAL. AF_06/2016</t>
  </si>
  <si>
    <t>6.4</t>
  </si>
  <si>
    <t>RETIRADA DE COBERTURA EXISTENTE</t>
  </si>
  <si>
    <t>6.4.1</t>
  </si>
  <si>
    <t>REMOÇÃO DE TELHAS, DE FIBROCIMENTO, METÁLICA E CERÂMICA, DE FORMA MANUAL, SEM REAPROVEITAMENTO. AF_12/2017</t>
  </si>
  <si>
    <t>6.4.2</t>
  </si>
  <si>
    <t>REMOÇÃO DE TRAMA DE MADEIRA PARA COBERTURA, DE FORMA MANUAL, SEM REAPROVEITAMENTO. AF_12/2017</t>
  </si>
  <si>
    <t>6.4.3</t>
  </si>
  <si>
    <t>REMOÇÃO DE TRAMA METÁLICA PARA COBERTURA, DE FORMA MANUAL, SEM REAPROVEITAMENTO. AF_12/2017</t>
  </si>
  <si>
    <t>6.4.4</t>
  </si>
  <si>
    <t>6.4.5</t>
  </si>
  <si>
    <t>INSTALAÇÕES HIDROSSANITÁRIAS</t>
  </si>
  <si>
    <t>7.1</t>
  </si>
  <si>
    <t xml:space="preserve">INSTALAÇÕES HIDRÁULICAS (ÁGUA FRIA) </t>
  </si>
  <si>
    <t xml:space="preserve">7.1.1 </t>
  </si>
  <si>
    <t xml:space="preserve">ALIMENTAÇÃO (TUBULAÇÃO) </t>
  </si>
  <si>
    <t>7.1.1.1</t>
  </si>
  <si>
    <t>TUBO, PVC, SOLDÁVEL, DN 25MM, INSTALADO EM RAMAL DE DISTRIBUIÇÃO DE ÁGUA - FORNECIMENTO E INSTALAÇÃO. AF_12/2014</t>
  </si>
  <si>
    <t>7.1.1.2</t>
  </si>
  <si>
    <t>TUBO, PVC, SOLDÁVEL, DN 32MM, INSTALADO EM RAMAL DE DISTRIBUIÇÃO DE ÁGUA - FORNECIMENTO E INSTALAÇÃO. AF_12/2014</t>
  </si>
  <si>
    <t>7.1.1.3</t>
  </si>
  <si>
    <t>TUBO, PVC, SOLDÁVEL, DN 40MM, INSTALADO EM PRUMADA DE ÁGUA - FORNECIMENTO E INSTALAÇÃO. AF_12/2014</t>
  </si>
  <si>
    <t>7.1.1.4</t>
  </si>
  <si>
    <t>TUBO, PVC, SOLDÁVEL, DN 50MM, INSTALADO EM PRUMADA DE ÁGUA - FORNECIMENTO E INSTALAÇÃO. AF_12/2014</t>
  </si>
  <si>
    <t>7.1.1.5</t>
  </si>
  <si>
    <t>TUBO, PVC, SOLDÁVEL, DN 60MM, INSTALADO EM PRUMADA DE ÁGUA - FORNECIMENTO E INSTALAÇÃO. AF_12/2014</t>
  </si>
  <si>
    <t xml:space="preserve">7.1.2 </t>
  </si>
  <si>
    <t>CONEXOES/ACESSÓRIOS</t>
  </si>
  <si>
    <t>7.1.2.1</t>
  </si>
  <si>
    <t>ADAPTADOR COM FLANGE E ANEL DE VEDAÇÃO, PVC, SOLDÁVEL, DN  25 MM X 3/4 , INSTALADO EM RESERVAÇÃO DE ÁGUA DE EDIFICAÇÃO QUE POSSUA RESERVATÓRIO DE FIBRA/FIBROCIMENTO   FORNECIMENTO E INSTALAÇÃO. AF_06/2016</t>
  </si>
  <si>
    <t>7.1.2.2</t>
  </si>
  <si>
    <t>ADAPTADOR COM FLANGE E ANEL DE VEDAÇÃO, PVC, SOLDÁVEL, DN 40 MM X 1 1/4 , INSTALADO EM RESERVAÇÃO DE ÁGUA DE EDIFICAÇÃO QUE POSSUA RESERVATÓRIO DE FIBRA/FIBROCIMENTO   FORNECIMENTO E INSTALAÇÃO. AF_06/2016</t>
  </si>
  <si>
    <t>7.1.2.3</t>
  </si>
  <si>
    <t>ADAPTADOR COM FLANGE E ANEL DE VEDAÇÃO, PVC, SOLDÁVEL, DN 50 MM X 1 1/2 , INSTALADO EM RESERVAÇÃO DE ÁGUA DE EDIFICAÇÃO QUE POSSUA RESERVATÓRIO DE FIBRA/FIBROCIMENTO   FORNECIMENTO E INSTALAÇÃO. AF_06/2016</t>
  </si>
  <si>
    <t>7.1.2.4</t>
  </si>
  <si>
    <t>ADAPTADOR COM FLANGE E ANEL DE VEDAÇÃO, PVC, SOLDÁVEL, DN 60 MM X 2 , INSTALADO EM RESERVAÇÃO DE ÁGUA DE EDIFICAÇÃO QUE POSSUA RESERVATÓRIO DE FIBRA/FIBROCIMENTO   FORNECIMENTO E INSTALAÇÃO. AF_06/2016</t>
  </si>
  <si>
    <t>7.1.2.5</t>
  </si>
  <si>
    <t>BUCHA DE REDUÇÃO, PVC, SOLDÁVEL, DN 40MM X 25MM, INSTALADO EM RAMAL OU SUB-RAMAL DE ÁGUA - FORNECIMENTO E INSTALAÇÃO. AF_03/2015_P</t>
  </si>
  <si>
    <t>7.1.2.6</t>
  </si>
  <si>
    <t>BUCHA DE REDUÇÃO, PVC, SOLDÁVEL, DN 60MM X 50MM, INSTALADO EM RAMAL OU SUB-RAMAL DE ÁGUA - FORNECIMENTO E INSTALAÇÃO. AF_03/2015_P</t>
  </si>
  <si>
    <t>7.1.2.7</t>
  </si>
  <si>
    <t>BUCHA DE REDUÇÃO, PVC, SOLDÁVEL, DN 50MM X 25MM, INSTALADO EM RAMAL OU SUB-RAMAL DE ÁGUA - FORNECIMENTO E INSTALAÇÃO. AF_03/2015_P</t>
  </si>
  <si>
    <t>7.1.2.8</t>
  </si>
  <si>
    <t>BUCHA DE REDUÇÃO, PVC, SOLDÁVEL, DN 60MM X 40MM, INSTALADO EM RAMAL OU SUB-RAMAL DE ÁGUA - FORNECIMENTO E INSTALAÇÃO. AF_03/2015_P</t>
  </si>
  <si>
    <t>7.1.2.9</t>
  </si>
  <si>
    <t>ENGATE FLEXÍVEL EM PLÁSTICO BRANCO, 1/2" X 30CM - FORNECIMENTO E INSTALAÇÃO. AF_12/2013</t>
  </si>
  <si>
    <t>7.1.2.10</t>
  </si>
  <si>
    <t>JOELHO 90 GRAUS, PVC, SOLDÁVEL, DN 40MM, INSTALADO EM PRUMADA DE ÁGUA - FORNECIMENTO E INSTALAÇÃO. AF_12/2014</t>
  </si>
  <si>
    <t>7.1.2.11</t>
  </si>
  <si>
    <t>JOELHO 90 GRAUS, PVC, SOLDÁVEL, DN 50MM, INSTALADO EM PRUMADA DE ÁGUA - FORNECIMENTO E INSTALAÇÃO. AF_12/2014</t>
  </si>
  <si>
    <t>7.1.2.12</t>
  </si>
  <si>
    <t>JOELHO 90 GRAUS, PVC, SOLDÁVEL, DN 25MM, INSTALADO EM RAMAL OU SUB-RAMAL DE ÁGUA - FORNECIMENTO E INSTALAÇÃO. AF_12/2014</t>
  </si>
  <si>
    <t>7.1.2.13</t>
  </si>
  <si>
    <t>JOELHO 90 GRAUS COM BUCHA DE LATÃO, PVC, SOLDÁVEL, DN  25 MM, X 3/4 INSTALADO EM RESERVAÇÃO DE ÁGUA DE EDIFICAÇÃO QUE POSSUA RESERVATÓRIO DE FIBRA/FIBROCIMENTO   FORNECIMENTO E INSTALAÇÃO. AF_06/2016</t>
  </si>
  <si>
    <t>7.1.2.14</t>
  </si>
  <si>
    <t>REGISTRO DE PRESSÃO BRUTO, ROSCÁVEL, 3/4", FORNECIDO E INSTALADO EM RAMAL DE ÁGUA. AF_12/2014</t>
  </si>
  <si>
    <t>7.1.2.15</t>
  </si>
  <si>
    <t>REGISTRO DE ESFERA, PVC, SOLDÁVEL, DN  60 MM, INSTALADO EM RESERVAÇÃO DE ÁGUA DE EDIFICAÇÃO QUE POSSUA RESERVATÓRIO DE FIBRA/FIBROCIMENTO   FORNECIMENTO E INSTALAÇÃO. AF_06/2016</t>
  </si>
  <si>
    <t>7.1.2.16</t>
  </si>
  <si>
    <t>REGISTRO DE ESFERA, PVC, SOLDÁVEL, DN  40 MM, INSTALADO EM RESERVAÇÃO DE ÁGUA DE EDIFICAÇÃO QUE POSSUA RESERVATÓRIO DE FIBRA/FIBROCIMENTO   FORNECIMENTO E INSTALAÇÃO. AF_06/2016</t>
  </si>
  <si>
    <t>7.1.2.17</t>
  </si>
  <si>
    <t>REGISTRO DE GAVETA BRUTO, LATÃO, ROSCÁVEL, 1 1/2, INSTALADO EM RESERVAÇÃO DE ÁGUA DE EDIFICAÇÃO QUE POSSUA RESERVATÓRIO DE FIBRA/FIBROCIMENTO  FORNECIMENTO E INSTALAÇÃO. AF_06/2016</t>
  </si>
  <si>
    <t>7.1.2.18</t>
  </si>
  <si>
    <t>REGISTRO DE GAVETA BRUTO, LATÃO, ROSCÁVEL, 3/4", FORNECIDO E INSTALADO EM RAMAL DE ÁGUA. AF_12/2014</t>
  </si>
  <si>
    <t>7.1.2.19</t>
  </si>
  <si>
    <t>7.1.2.20</t>
  </si>
  <si>
    <t>TÊ, PVC, SOLDÁVEL, DN  25 MM INSTALADO EM RESERVAÇÃO DE ÁGUA DE EDIFICAÇÃO QUE POSSUA RESERVATÓRIO DE FIBRA/FIBROCIMENTO   FORNECIMENTO E INSTALAÇÃO. AF_06/2016</t>
  </si>
  <si>
    <t>7.1.2.21</t>
  </si>
  <si>
    <t>TÊ, PVC, SOLDÁVEL, DN 40 MM INSTALADO EM RESERVAÇÃO DE ÁGUA DE EDIFICAÇÃO QUE POSSUA RESERVATÓRIO DE FIBRA/FIBROCIMENTO   FORNECIMENTO E INSTALAÇÃO. AF_06/2016</t>
  </si>
  <si>
    <t>7.1.2.22</t>
  </si>
  <si>
    <t>TÊ, PVC, SOLDÁVEL, DN 50 MM INSTALADO EM RESERVAÇÃO DE ÁGUA DE EDIFICAÇÃO QUE POSSUA RESERVATÓRIO DE FIBRA/FIBROCIMENTO   FORNECIMENTO E INSTALAÇÃO. AF_06/2016</t>
  </si>
  <si>
    <t>7.1.2.23</t>
  </si>
  <si>
    <t>TÊ, PVC, SOLDÁVEL, DN 60 MM INSTALADO EM RESERVAÇÃO DE ÁGUA DE EDIFICAÇÃO QUE POSSUA RESERVATÓRIO DE FIBRA/FIBROCIMENTO   FORNECIMENTO E INSTALAÇÃO. AF_06/2016</t>
  </si>
  <si>
    <t>7.1.2.24</t>
  </si>
  <si>
    <t>TÊ DE REDUÇÃO, PVC, SOLDÁVEL, DN 110 MM X 60 MM, INSTALADO EM RESERVAÇÃO DE ÁGUA DE EDIFICAÇÃO QUE POSSUA RESERVATÓRIO DE FIBRA/FIBROCIMENTO   FORNECIMENTO E INSTALAÇÃO. AF_06/2016</t>
  </si>
  <si>
    <t>7.1.2.25</t>
  </si>
  <si>
    <t>LUVA DE REDUÇÃO, PVC, SOLDÁVEL, DN 32MM X 25MM, INSTALADO EM PRUMADA DE ÁGUA - FORNECIMENTO E INSTALAÇÃO. AF_12/2014</t>
  </si>
  <si>
    <t>7.1.2.26</t>
  </si>
  <si>
    <t>LUVA DE REDUÇÃO, PVC, SOLDÁVEL, DN 40MM X 32MM, INSTALADO EM PRUMADA DE ÁGUA - FORNECIMENTO E INSTALAÇÃO. AF_12/2014</t>
  </si>
  <si>
    <t>7.1.2.27</t>
  </si>
  <si>
    <t>LUVA DE REDUÇÃO, PVC, SOLDÁVEL, DN 60MM X 50MM, INSTALADO EM PRUMADA DE ÁGUA - FORNECIMENTO E INSTALAÇÃO. AF_12/2014</t>
  </si>
  <si>
    <t>7.1.3</t>
  </si>
  <si>
    <t xml:space="preserve">DRENO SISTEMA CLIMATIZAÇÃO </t>
  </si>
  <si>
    <t>7.1.3.1</t>
  </si>
  <si>
    <t>7.1.3.2</t>
  </si>
  <si>
    <t>7.1.3.3</t>
  </si>
  <si>
    <t>JOELHO 45 GRAUS, PVC, SOLDÁVEL, DN 25MM, INSTALADO EM RAMAL OU SUB-RAMAL DE ÁGUA - FORNECIMENTO E INSTALAÇÃO. AF_12/2014</t>
  </si>
  <si>
    <t>7.1.3.4</t>
  </si>
  <si>
    <t>BUCHA DE REDUÇÃO, PVC, SOLDÁVEL, DN 60MM X 25MM, INSTALADO EM RAMAL OU SUB-RAMAL DE ÁGUA - FORNECIMENTO E INSTALAÇÃO. AF_03/2015_P</t>
  </si>
  <si>
    <t>7.1.3.5</t>
  </si>
  <si>
    <t>7.1.4</t>
  </si>
  <si>
    <t>ÁGUA FRIA-SERVIÇOS COMPLEMENTARES</t>
  </si>
  <si>
    <t>7.1.4.1</t>
  </si>
  <si>
    <t>CAIXA D´ÁGUA EM POLIETILENO, 2000 LITROS, COM ACESSÓRIOS</t>
  </si>
  <si>
    <t>7.1.4.2</t>
  </si>
  <si>
    <t>CAIXA D´ÁGUA EM POLIETILENO, 5000 LITROS, COM ACESSÓRIOS</t>
  </si>
  <si>
    <t>7.1.4.3</t>
  </si>
  <si>
    <t>CHAVE DE BOIA AUTOMÁTICA SUPERIOR 10A/250V - FORNECIMENTO E INSTALACAO</t>
  </si>
  <si>
    <t>7.1.4.4</t>
  </si>
  <si>
    <t>7.1.4.5</t>
  </si>
  <si>
    <t>BOMBA RECALQUE D'AGUA DE ESTAGIOS TRIFASICA 2,0 HP</t>
  </si>
  <si>
    <t>7.1.4.6</t>
  </si>
  <si>
    <t>FILTRO MODELO FS 0303</t>
  </si>
  <si>
    <t>7.1.4.7</t>
  </si>
  <si>
    <t>FREIO D'ÁGUA 200 MM</t>
  </si>
  <si>
    <t>7.2</t>
  </si>
  <si>
    <t>INSTALAÇÕES PLUVIAIS E ESGOTO</t>
  </si>
  <si>
    <t>7.2.1</t>
  </si>
  <si>
    <t>CAIXAS / EFLUENTES</t>
  </si>
  <si>
    <t>7.2.1.1</t>
  </si>
  <si>
    <t>FOSSA SÉPTICA P/ 350 CONTRIBUINTES (Ø 3,00 M / ALTURA: 2,50 M) - COLOCADA (ESCAVAÇÃO MECÂNICA)</t>
  </si>
  <si>
    <t>7.2.1.2</t>
  </si>
  <si>
    <t>FILTRO ANAERÓBIO P/ 450 CONTRIBUINTES (Ø 3,50 M / ALTURA: 3,00 M) - COLOCADO (ESCAVAÇÃO MECÂNICA)</t>
  </si>
  <si>
    <t>7.2.1.3</t>
  </si>
  <si>
    <t>CAIXA DE PASSAGEM 80X80X62 FUNDO BRITA COM TAMPA</t>
  </si>
  <si>
    <t>7.2.1.4</t>
  </si>
  <si>
    <t>CAIXA CLORADORA EM CAIXA DE CONCRETO PRÉ MOLDADO</t>
  </si>
  <si>
    <t>7.2.1.5</t>
  </si>
  <si>
    <t xml:space="preserve">CAIXA DE AREIA COM TUBO DE CONCRETO PRÉ MOLDADO E TAMPA EM CONCRETO, Ø 80CM E ALTURA DE 150CM (TANQUE DE CONTATO) </t>
  </si>
  <si>
    <t>7.2.1.6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</si>
  <si>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</si>
  <si>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7.2.1.7</t>
  </si>
  <si>
    <t>7.2.1.8</t>
  </si>
  <si>
    <t>ESCAVAÇÃO MECANIZADA DE VALA COM PROF. ATÉ 1,5 M (MÉDIA ENTRE MONTANTE E JUSANTE/UMA COMPOSIÇÃO POR TRECHO), COM ESCAVADEIRA HIDRÁULICA (0,8 M3/111 HP), LARG. DE 1,5 M A 2,5 M, EM SOLO DE 1A CATEGORIA, EM LOCAIS COM ALTO NÍVEL DE INTERFERÊNCIA. AF_01/2015</t>
  </si>
  <si>
    <t>7.2.1.9</t>
  </si>
  <si>
    <t>REATERRO MANUAL DE VALAS COM COMPACTAÇÃO MECANIZADA. AF_04/2016</t>
  </si>
  <si>
    <t xml:space="preserve">7.2.2 </t>
  </si>
  <si>
    <t xml:space="preserve">TUBULAÇÃO </t>
  </si>
  <si>
    <t>7.2.2.1</t>
  </si>
  <si>
    <t>7.2.2.2</t>
  </si>
  <si>
    <t>TUBO PVC, SÉRIE R, ÁGUA PLUVIAL, DN 50 MM, FORNECIDO E INSTALADO EM RAMAL DE ENCAMINHAMENTO. AF_12/2014</t>
  </si>
  <si>
    <t>7.2.2.3</t>
  </si>
  <si>
    <t>TUBO PVC, SÉRIE R, ÁGUA PLUVIAL, DN 40 MM, FORNECIDO E INSTALADO EM RAMAL DE ENCAMINHAMENTO. AF_12/2014</t>
  </si>
  <si>
    <t>7.2.2.4</t>
  </si>
  <si>
    <t>TUBO PVC, SÉRIE R, ÁGUA PLUVIAL, DN 75 MM, FORNECIDO E INSTALADO EM RAMAL DE ENCAMINHAMENTO. AF_12/2014</t>
  </si>
  <si>
    <t>7.2.2.5</t>
  </si>
  <si>
    <t>ASSENTAMENTO DE TUBO DE CONCRETO PARA REDES COLETORAS DE ÁGUAS PLUVIAIS, DIÂMETRO DE 300 MM, JUNTA RÍGIDA, INSTALADO EM LOCAL COM ALTO NÍVEL DE INTERFERÊNCIAS (NÃO INCLUI FORNECIMENTO). AF_12/2015</t>
  </si>
  <si>
    <t>7.2.3</t>
  </si>
  <si>
    <t>CONEXÕES/ACESSÓRIOS</t>
  </si>
  <si>
    <t>7.2.3.1</t>
  </si>
  <si>
    <t>CAIXA SIFONADA, PVC, DN 100 X 100 X 50 MM, FORNECIDA E INSTALADA EM RAMAIS DE ENCAMINHAMENTO DE ÁGUA PLUVIAL. AF_12/2014</t>
  </si>
  <si>
    <t>7.2.3.2</t>
  </si>
  <si>
    <t>RALO SIFONADO, PVC, DN 100 X 40 MM, JUNTA SOLDÁVEL, FORNECIDO E INSTALADO EM RAMAIS DE ENCAMINHAMENTO DE ÁGUA PLUVIAL. AF_12/2014</t>
  </si>
  <si>
    <t>7.2.3.3</t>
  </si>
  <si>
    <t>GRELHA PVC BRANCA QUADRADA 150X150MM</t>
  </si>
  <si>
    <t>7.2.3.4</t>
  </si>
  <si>
    <t>JOELHO 45 GRAUS, PVC, SERIE R, ÁGUA PLUVIAL, DN 100 MM, JUNTA ELÁSTICA, FORNECIDO E INSTALADO EM CONDUTORES VERTICAIS DE ÁGUAS PLUVIAIS. AF_12/2014</t>
  </si>
  <si>
    <t>7.2.3.5</t>
  </si>
  <si>
    <t>JOELHO 45 GRAUS, PVC, SOLDÁVEL, DN 50MM, INSTALADO EM PRUMADA DE ÁGUA - FORNECIMENTO E INSTALAÇÃO. AF_12/2014</t>
  </si>
  <si>
    <t>7.2.3.6</t>
  </si>
  <si>
    <t>JOELHO 45 GRAUS, PVC, SOLDÁVEL, DN 40MM, INSTALADO EM PRUMADA DE ÁGUA - FORNECIMENTO E INSTALAÇÃO. AF_12/2014</t>
  </si>
  <si>
    <t>7.2.3.7</t>
  </si>
  <si>
    <t>JOELHO 90 GRAUS, PVC, SERIE R, ÁGUA PLUVIAL, DN 100 MM, JUNTA ELÁSTICA, FORNECIDO E INSTALADO EM CONDUTORES VERTICAIS DE ÁGUAS PLUVIAIS. AF_12/2014</t>
  </si>
  <si>
    <t>7.2.3.8</t>
  </si>
  <si>
    <t>7.2.3.9</t>
  </si>
  <si>
    <t>7.2.3.10</t>
  </si>
  <si>
    <t>JUNÇÃO SIMPLES, PVC, SERIE NORMAL, ESGOTO PREDIAL, DN 100 X 50 MM, JU NTA ELÁSTICA, FORNECIDO E INSTALADO EM PRUMADA DE ESGOTO SANITÁRIO OU VENTILAÇÃO. AF_12/2014</t>
  </si>
  <si>
    <t>7.2.3.11</t>
  </si>
  <si>
    <t>JUNÇÃO SIMPLES, PVC, SERIE NORMAL, ESGOTO PREDIAL, DN 50 X 50 MM, JUNTA ELÁSTICA, FORNECIDO E INSTALADO EM PRUMADA DE ESGOTO SANITÁRIO OU VENTILAÇÃO. AF_12/2014</t>
  </si>
  <si>
    <t>7.2.3.12</t>
  </si>
  <si>
    <t>JUNÇÃO SIMPLES, PVC, SERIE R, ÁGUA PLUVIAL, DN 100 X 100 MM, JUNTA ELÁSTICA, FORNECIDO E INSTALADO EM CONDUTORES VERTICAIS DE ÁGUAS PLUVIAIS. AF_12/2014</t>
  </si>
  <si>
    <t>7.2.3.13</t>
  </si>
  <si>
    <t>TE, PVC, SERIE NORMAL, ESGOTO PREDIAL, DN 100 X 75 MM, JUNTA ELÁSTICA, FORNECIDO E INSTALADO EM PRUMADA DE ESGOTO SANITÁRIO OU VENTILAÇÃO. AF_12/2014</t>
  </si>
  <si>
    <t>7.2.3.14</t>
  </si>
  <si>
    <t>TE, PVC, SERIE NORMAL, ESGOTO PREDIAL, DN 75 X 50 MM, JUNTA ELÁSTICA, FORNECIDO E INSTALADO EM PRUMADA DE ESGOTO SANITÁRIO OU VENTILAÇÃO. AF_12/2014</t>
  </si>
  <si>
    <t>7.2.3.15</t>
  </si>
  <si>
    <t>TE, PVC, SERIE NORMAL, ESGOTO PREDIAL, DN 50 X 50 MM, JUNTA ELÁSTICA, FORNECIDO E INSTALADO EM RAMAL DE DESCARGA OU RAMAL DE ESGOTO SANITÁRIO. AF_12/2014</t>
  </si>
  <si>
    <t>7.2.3.16</t>
  </si>
  <si>
    <t>7.2.3.17</t>
  </si>
  <si>
    <t>LUVA DE CORRER, PVC, SERIE NORMAL, ESGOTO PREDIAL, DN 100 MM, JUNTA ELÁSTICA, FORNECIDO E INSTALADO EM PRUMADA DE ESGOTO SANITÁRIO OU VENTILAÇÃO. AF_12/2014</t>
  </si>
  <si>
    <t>7.2.3.18</t>
  </si>
  <si>
    <t>LUVA DE CORRER, PVC, SERIE NORMAL, ESGOTO PREDIAL, DN 75 MM, JUNTA ELÁSTICA, FORNECIDO E INSTALADO EM PRUMADA DE ESGOTO SANITÁRIO OU VENTILAÇÃO. AF_12/2014</t>
  </si>
  <si>
    <t>7.2.3.19</t>
  </si>
  <si>
    <t>LUVA DE CORRER, PVC, SERIE NORMAL, ESGOTO PREDIAL, DN 50 MM, JUNTA ELÁSTICA, FORNECIDO E INSTALADO EM PRUMADA DE ESGOTO SANITÁRIO OU VENTILAÇÃO. AF_12/2014</t>
  </si>
  <si>
    <t>7.3</t>
  </si>
  <si>
    <t>DRENAGEM PLUVIAL</t>
  </si>
  <si>
    <t>7.3.1</t>
  </si>
  <si>
    <t>VALA ENTERRADA PARA DRENAGEM DE TERRENO COM TUBO Ø 200MM ENVOLTO EM MATERIAL DRENANTE, BRITA 3 E POR MANTA GEOTEXTIL, COM ESP.: 10CM DE REATERRO (LARGURA 40CM, PROFUNDIDADE 60CM)</t>
  </si>
  <si>
    <t>7.3.2</t>
  </si>
  <si>
    <t>CAIXA DE AREIA 60X60X60CM EM ALVENARIA - EXECUÇÃO</t>
  </si>
  <si>
    <t>7.3.3</t>
  </si>
  <si>
    <t>7.4</t>
  </si>
  <si>
    <t>REPAROS NAS INSTALAÇÕES EXISTENTES</t>
  </si>
  <si>
    <t>7.4.1</t>
  </si>
  <si>
    <t>REPARO EM TUBULAÇÃO DE PVC E PISO CERÂMICO, APÓS A RETIRADA DE VASO SANITÁRIO E VÁLVULA DE DESCARGA.</t>
  </si>
  <si>
    <t>7.4.2</t>
  </si>
  <si>
    <t xml:space="preserve">REPARO EM TUBULAÇÃO DE PVC AGUA FRIA Ø 25MM E CERÂMICA </t>
  </si>
  <si>
    <t>7.4.3</t>
  </si>
  <si>
    <t xml:space="preserve">REPARO EM TUBULAÇÃO DE PVC AGUA FRIA Ø 32MM E CERÂMICA </t>
  </si>
  <si>
    <t>INSTALAÇÕES ELÉTRICAS</t>
  </si>
  <si>
    <t>8.1</t>
  </si>
  <si>
    <t>ADEQUAÇÃO ÁREA INTERNA E EXTERNA</t>
  </si>
  <si>
    <t>8.1.1</t>
  </si>
  <si>
    <t>REMOÇÃO DE CABOS ELÉTRICOS, DE FORMA MANUAL, SEM REAPROVEITAMENTO. AF_12/2017</t>
  </si>
  <si>
    <t>8.1.2</t>
  </si>
  <si>
    <t>REMOÇÃO DO QUADRO DE MEDIÇÃO DA UNIDADE CONSUMIDORA</t>
  </si>
  <si>
    <t>8.1.3</t>
  </si>
  <si>
    <t>REMOÇÃO DE POSTE EM CONCRETO</t>
  </si>
  <si>
    <t>8.1.4</t>
  </si>
  <si>
    <t>CARGA E DERCARGA MECANIZADA DE POSTE DE CONCRETO EM CAMINHÃO CARROCERIA.</t>
  </si>
  <si>
    <t>8.1.5</t>
  </si>
  <si>
    <t>8.1.6</t>
  </si>
  <si>
    <t>8.1.7</t>
  </si>
  <si>
    <t>DESMONTE INSTALAÇÃO ELÉTRICA EM GERAL</t>
  </si>
  <si>
    <t>8.1.8</t>
  </si>
  <si>
    <t>ARGAMASSA TRAÇO 1:4 (CIMENTO E AREIA MÉDIA), PREPARO MECÂNICO COM BETONEIRA 400 L. AF_08/2014</t>
  </si>
  <si>
    <t>8.2</t>
  </si>
  <si>
    <t>NOVOS SERVIÇOS - ENTRADA DE ENERGIA</t>
  </si>
  <si>
    <t>8.2.1</t>
  </si>
  <si>
    <t>CABO MULTIPLEXADO ISOLADO XLPE TRIFÁSICO EM ALUMÍNIO 70 MM² (TETRAPOLAR)</t>
  </si>
  <si>
    <t>8.2.2</t>
  </si>
  <si>
    <t>CABO DE COBRE FLEXÍVEL ISOLADO, 70 MM², ANTI-CHAMA 0,6/1,0 KV, PARA DISTRIBUIÇÃO - FORNECIMENTO E INSTALAÇÃO. AF_12/2015</t>
  </si>
  <si>
    <t>8.2.3</t>
  </si>
  <si>
    <t>CABO DE COBRE FLEXÍVEL ISOLADO, 35 MM², ANTI-CHAMA 0,6/1,0 KV, PARA DISTRIBUIÇÃO - FORNECIMENTO E INSTALAÇÃO. AF_12/2015</t>
  </si>
  <si>
    <t>8.2.4</t>
  </si>
  <si>
    <t>ELETRODUTO RÍGIDO ROSCÁVEL, PVC, DN 85 MM (3") - FORNECIMENTO E INSTALAÇÃO. AF_12/2015</t>
  </si>
  <si>
    <t>8.2.5</t>
  </si>
  <si>
    <t xml:space="preserve">CABEÇOTE DE ALUMÍNIO PARA ELETRODUTO 3" </t>
  </si>
  <si>
    <t>8.2.6</t>
  </si>
  <si>
    <t>CURVA 90 GRAUS PARA ELETRODUTO, PVC, ROSCÁVEL, DN 85 MM (3") - FORNECIMENTO E INSTALAÇÃO. AF_12/2015</t>
  </si>
  <si>
    <t>8.2.7</t>
  </si>
  <si>
    <t>LUVA PARA ELETRODUTO, PVC, ROSCÁVEL, DN 85 MM (3") - FORNECIMENTO E INSTALAÇÃO. AF_12/2015</t>
  </si>
  <si>
    <t>8.2.8</t>
  </si>
  <si>
    <t>BUCHA LIGA ALUMÍNIO P/ ELETRODUTO ROSCÁVEL 3"</t>
  </si>
  <si>
    <t>8.2.9</t>
  </si>
  <si>
    <t>ELETRODUTO RÍGIDO ROSCÁVEL, PVC, DN 32 MM (1"), PARA CIRCUITOS TERMINAIS, INSTALADO EM FORRO - FORNECIMENTO E INSTALAÇÃO. AF_12/2015</t>
  </si>
  <si>
    <t>8.2.10</t>
  </si>
  <si>
    <t>LUVA PARA ELETRODUTO, PVC, ROSCÁVEL, DN 32 MM (1"), PARA CIRCUITOS TERMINAIS, INSTALADA EM PAREDE - FORNECIMENTO E INSTALAÇÃO. AF_12/2015</t>
  </si>
  <si>
    <t>8.2.11</t>
  </si>
  <si>
    <t>CURVA 90 GRAUS PARA ELETRODUTO, PVC, ROSCÁVEL, DN 20 MM (1/2"), PARA CIRCUITOS TERMINAIS, INSTALADA EM FORRO - FORNECIMENTO E INSTALAÇÃO. AF_12/2015</t>
  </si>
  <si>
    <t>8.2.12</t>
  </si>
  <si>
    <t>BUCHA E ARRUELA ALUMÍNIO FUNDIDO P/ ELETRODUTO 25MM (1)</t>
  </si>
  <si>
    <t>8.2.13</t>
  </si>
  <si>
    <t>HASTE DE ATERRAMENTO 5/8  PARA SPDA - FORNECIMENTO E INSTALAÇÃO. AF_12/2017</t>
  </si>
  <si>
    <t>8.2.14</t>
  </si>
  <si>
    <t>DUTO ESPIRAL FLEXIVEL SINGELO PEAD D=75MM(3") REVESTIDO COM PVC COM FIO GUIA DE ACO GALVANIZADO, LANCADO DIRETO NO SOLO, INCL CONEXOES</t>
  </si>
  <si>
    <t>8.2.15</t>
  </si>
  <si>
    <t>CONECTOR RETO PARA BOX ALUMÍNIO Ø 3"</t>
  </si>
  <si>
    <t>8.2.16</t>
  </si>
  <si>
    <t>CAIXA DE PASSAGEM 40X40X50 FUNDO BRITA COM TAMPA</t>
  </si>
  <si>
    <t>8.2.17</t>
  </si>
  <si>
    <t>CABO DE COBRE NU 35MM2 - FORNECIMENTO E INSTALACAO</t>
  </si>
  <si>
    <t>8.2.18</t>
  </si>
  <si>
    <t>ALVENARIA DE VEDAÇÃO DE BLOCOS CERÂMICOS FURADOS NA HORIZONTAL DE 9X14X19CM (ESPESSURA 9CM) DE PAREDES COM ÁREA LÍQUIDA MAIOR OU IGUAL A 6M² SEM VÃOS E ARGAMASSA DE ASSENTAMENTO COM PREPARO EM BETONEIRA. AF_06/2014</t>
  </si>
  <si>
    <t>8.2.19</t>
  </si>
  <si>
    <t>CHAPISCO APLICADO EM ALVENARIA (SEM PRESENÇA DE VÃOS) E ESTRUTURAS DE CONCRETO DE FACHADA, COM COLHER DE PEDREIRO.  ARGAMASSA TRAÇO 1:3 COM PREPARO EM BETONEIRA 400L. AF_06/2014</t>
  </si>
  <si>
    <t>8.2.20</t>
  </si>
  <si>
    <t>EMBOÇO OU MASSA ÚNICA EM ARGAMASSA TRAÇO 1:2:8, PREPARO MECÂNICO COM BETONEIRA 400 L, APLICADA MANUALMENTE EM PANOS CEGOS DE FACHADA (SEM PRESENÇA DE VÃOS), ESPESSURA DE 25 MM. AF_06/2014</t>
  </si>
  <si>
    <t>8.2.21</t>
  </si>
  <si>
    <t>APLICAÇÃO DE FUNDO SELADOR ACRÍLICO EM PAREDES, UMA DEMÃO. AF_06/2014</t>
  </si>
  <si>
    <t>8.2.22</t>
  </si>
  <si>
    <t>APLICAÇÃO MANUAL DE PINTURA COM TINTA LÁTEX PVA EM PAREDES, DUAS DEMÃOS. AF_06/2014</t>
  </si>
  <si>
    <t>8.2.23</t>
  </si>
  <si>
    <t>CAIXA DE MEDIÇÃO POLIFÁSICA EM ALUMINÍNIO. MODELO ME - CELESC</t>
  </si>
  <si>
    <t>8.2.24</t>
  </si>
  <si>
    <t>ARMAÇÃO SECUNDARIA EM AÇO LAMINADO 1 ESTRIBO, HASTE 16X150 MM, COM ISOLADOR DE PORCELANA E ABRAÇADEIRA DE 2".</t>
  </si>
  <si>
    <t>8.2.25</t>
  </si>
  <si>
    <t>CONECTOR CUNHA BIMETÁLICO PARA CABO ATÉ #95,00MM²</t>
  </si>
  <si>
    <t>8.2.26</t>
  </si>
  <si>
    <t>TERMINAL DE COMPRESSÃO MACIÇO (TIPO PINO) PARA CABOS FLEXÍVEIS 70MM²</t>
  </si>
  <si>
    <t>8.2.27</t>
  </si>
  <si>
    <t>8.2.28</t>
  </si>
  <si>
    <t>CONECTOR PARAFUSO FENDIDO 70MM²</t>
  </si>
  <si>
    <t>8.2.29</t>
  </si>
  <si>
    <t>TERMINAL OU CONECTOR DE PRESSAO - PARA CABO 70MM2 - FORNECIMENTO E INSTALACAO</t>
  </si>
  <si>
    <t>8.2.30</t>
  </si>
  <si>
    <t>CINTA DE ALUMÍNIO PARA POSTE (L=18MM E C=1000MM)</t>
  </si>
  <si>
    <t>8.2.31</t>
  </si>
  <si>
    <t>POSTE CONCRETO SEÇÃO CIRCULAR COMPRIMENTO=9M CARGA NOMINAL NO TOPO 300KG INCLUSIVE ESCAVACAO EXCLUSIVE TRANSPORTE - FORNECIMENTO E COLOCAÇÃO</t>
  </si>
  <si>
    <t>8.2.32</t>
  </si>
  <si>
    <t>CAIXA DE PASSAGEM ARO PADRÃO CELESC 700X460MM PARA CARGA 12,5 T COM DIMENSÕES INTERNAS DE 650X410X700MM</t>
  </si>
  <si>
    <t>8.2.33</t>
  </si>
  <si>
    <t>DISJUNTOR TERMOMAGNETICO TRIPOLAR PADRAO NEMA (AMERICANO) 125 A 150A 240V, FORNECIMENTO E INSTALACAO</t>
  </si>
  <si>
    <t>8.3</t>
  </si>
  <si>
    <t>NOVOS SERVIÇOS - INSTALAÇÕES INTERNAS E EXTERNAS</t>
  </si>
  <si>
    <t>8.3.1</t>
  </si>
  <si>
    <t>CONDUTORES</t>
  </si>
  <si>
    <t>8.3.1.1</t>
  </si>
  <si>
    <t>CABO DE COBRE FLEXÍVEL ISOLADO, 1,5 MM², ANTI-CHAMA 450/750 V, PARA CIRCUITOS TERMINAIS - FORNECIMENTO E INSTALAÇÃO. AF_12/2015</t>
  </si>
  <si>
    <t>8.3.1.2</t>
  </si>
  <si>
    <t>CABO DE COBRE FLEXÍVEL ISOLADO, 2,5 MM², ANTI-CHAMA 450/750 V, PARA CIRCUITOS TERMINAIS - FORNECIMENTO E INSTALAÇÃO. AF_12/2015</t>
  </si>
  <si>
    <t>8.3.1.3</t>
  </si>
  <si>
    <t>CABO DE COBRE FLEXÍVEL ISOLADO, 4 MM², ANTI-CHAMA 450/750 V, PARA CIRCUITOS TERMINAIS - FORNECIMENTO E INSTALAÇÃO. AF_12/2015</t>
  </si>
  <si>
    <t>8.3.1.4</t>
  </si>
  <si>
    <t>CABO DE COBRE FLEXÍVEL ISOLADO, 6 MM², ANTI-CHAMA 450/750 V, PARA CIRCUITOS TERMINAIS - FORNECIMENTO E INSTALAÇÃO. AF_12/2015</t>
  </si>
  <si>
    <t>8.3.1.5</t>
  </si>
  <si>
    <t>CABO DE COBRE FLEXÍVEL ISOLADO, 16 MM², ANTI-CHAMA 0,6/1,0 KV, PARA DISTRIBUIÇÃO - FORNECIMENTO E INSTALAÇÃO. AF_12/2015</t>
  </si>
  <si>
    <t>8.3.1.6</t>
  </si>
  <si>
    <t>8.3.1.7</t>
  </si>
  <si>
    <t>CABO DE COBRE FLEXÍVEL ISOLADO, 2,5 MM², ANTI-CHAMA 0,6/1,0 KV, PARA CIRCUITOS TERMINAIS - FORNECIMENTO E INSTALAÇÃO. AF_12/2015</t>
  </si>
  <si>
    <t>8.3.1.8</t>
  </si>
  <si>
    <t>CABO DE COBRE FLEXÍVEL ISOLADO, 4 MM², ANTI-CHAMA 0,6/1,0 KV, PARA CIRCUITOS TERMINAIS - FORNECIMENTO E INSTALAÇÃO. AF_12/2015</t>
  </si>
  <si>
    <t>8.3.1.9</t>
  </si>
  <si>
    <t>CABO DE COBRE FLEXÍVEL ISOLADO, 6 MM², ANTI-CHAMA 0,6/1,0 KV, PARA CIRCUITOS TERMINAIS - FORNECIMENTO E INSTALAÇÃO. AF_12/2015</t>
  </si>
  <si>
    <t>8.3.2</t>
  </si>
  <si>
    <t>DISPOSITIVOS DE PROTEÇÃO, COMANDO, SINALIZAÇÃO E EQUIPAMENTOS</t>
  </si>
  <si>
    <t>8.3.2.1</t>
  </si>
  <si>
    <t>8.3.2.2</t>
  </si>
  <si>
    <t>DISJUNTOR TERMOMAGNETICO TRIPOLAR PADRAO NEMA (AMERICANO) 60 A 100A 240V, FORNECIMENTO E INSTALACAO</t>
  </si>
  <si>
    <t>8.3.2.3</t>
  </si>
  <si>
    <t>DISJUNTOR TERMOMAGNETICO BIPOLAR PADRAO NEMA (AMERICANO) 10 A 50A 240V, FORNECIMENTO E INSTALACAO</t>
  </si>
  <si>
    <t>8.3.2.4</t>
  </si>
  <si>
    <t>DISPOSITIVO DE PROTEÇÃO CONTRA SURTOS (DPS) – CLASSE II – 275V</t>
  </si>
  <si>
    <t>8.3.2.5</t>
  </si>
  <si>
    <t>DISJUNTOR BIPOLAR IDR (FASE/NEUTRO - IN 30MA) - DIN 25A.</t>
  </si>
  <si>
    <t>8.3.2.6</t>
  </si>
  <si>
    <t>DISJUNTOR BIPOLAR IDR (FASE/NEUTRO - IN 30MA) - DIN 40A.</t>
  </si>
  <si>
    <t>8.3.2.7</t>
  </si>
  <si>
    <t>DISJUNTOR MONOPOLAR TIPO DIN, CORRENTE NOMINAL DE 10A - FORNECIMENTO E INSTALAÇÃO. AF_04/2016</t>
  </si>
  <si>
    <t>8.3.2.8</t>
  </si>
  <si>
    <t>DISJUNTOR MONOPOLAR TIPO DIN, CORRENTE NOMINAL DE 16A - FORNECIMENTO E INSTALAÇÃO. AF_04/2016</t>
  </si>
  <si>
    <t>8.3.2.9</t>
  </si>
  <si>
    <t>8.3.2.10</t>
  </si>
  <si>
    <t>DISJUNTOR MONOPOLAR TIPO DIN, CORRENTE NOMINAL DE 20A - FORNECIMENTO E INSTALAÇÃO. AF_04/2016</t>
  </si>
  <si>
    <t>8.3.2.11</t>
  </si>
  <si>
    <t>DISJUNTOR MONOPOLAR TIPO DIN, CORRENTE NOMINAL DE 25A - FORNECIMENTO E INSTALAÇÃO. AF_04/2016</t>
  </si>
  <si>
    <t>8.3.2.12</t>
  </si>
  <si>
    <t>DISJUNTOR MONOPOLAR TIPO DIN, CORRENTE NOMINAL DE 32A - FORNECIMENTO E INSTALAÇÃO. AF_04/2016</t>
  </si>
  <si>
    <t>8.3.2.13</t>
  </si>
  <si>
    <t>CONTATOR TRIPOLAR I NOMINAL 22A - FORNECIMENTO E INSTALACAO INCLUSIVE ELETROTÉCNICO</t>
  </si>
  <si>
    <t>8.3.2.14</t>
  </si>
  <si>
    <t>INTERRUPTOR HORARIO DIGITAL, TENSÃO DE ALIMENTAÇÃO 100 A 240 VCA, BATERIA INTERNA COM DURAÇÃO 100 HORAS E C/ ACIONAMENTO MANUAL DE SAIDA.</t>
  </si>
  <si>
    <t>8.3.3</t>
  </si>
  <si>
    <t>ELETROCALHAS, DUTOS, CONEXÕES E ACESSÓRIOS</t>
  </si>
  <si>
    <t>8.3.3.1</t>
  </si>
  <si>
    <t>ELETRODUTO FLEXÍVEL CORRUGADO, PVC, DN 20 MM (1/2"), PARA CIRCUITOS TERMINAIS, INSTALADO EM FORRO - FORNECIMENTO E INSTALAÇÃO. AF_12/2015</t>
  </si>
  <si>
    <t>8.3.3.2</t>
  </si>
  <si>
    <t>ELETRODUTO FLEXÍVEL CORRUGADO, PVC, DN 25 MM (3/4"), PARA CIRCUITOS TERMINAIS, INSTALADO EM FORRO - FORNECIMENTO E INSTALAÇÃO. AF_12/2015</t>
  </si>
  <si>
    <t>8.3.3.3</t>
  </si>
  <si>
    <t>ELETRODUTO FLEXÍVEL CORRUGADO, PVC, DN 32 MM (1"), PARA CIRCUITOS TERMINAIS, INSTALADO EM FORRO - FORNECIMENTO E INSTALAÇÃO. AF_12/2015</t>
  </si>
  <si>
    <t>8.3.3.4</t>
  </si>
  <si>
    <t>ELETRODUTO RÍGIDO ROSCÁVEL, PVC, DN 25 MM (3/4"), PARA CIRCUITOS TERMINAIS, INSTALADO EM FORRO - FORNECIMENTO E INSTALAÇÃO. AF_12/2015</t>
  </si>
  <si>
    <t>8.3.3.5</t>
  </si>
  <si>
    <t>CONDULETE TIPO X PVC CINZA DE ENCAIXE 3/4" C/ TAMPA CEGA (INCLUSIVE PARAFUSOS E BUCHAS)</t>
  </si>
  <si>
    <t>8.3.3.6</t>
  </si>
  <si>
    <t>CURVA 90 GRAUS PARA ELETRODUTO, PVC, ROSCÁVEL, DN 25 MM (3/4"), PARA CIRCUITOS TERMINAIS, INSTALADA EM PAREDE - FORNECIMENTO E INSTALAÇÃO. AF_12/2015</t>
  </si>
  <si>
    <t>8.3.3.7</t>
  </si>
  <si>
    <t>LUVA PARA ELETRODUTO, PVC, ROSCÁVEL, DN 25 MM (3/4"), PARA CIRCUITOS TERMINAIS, INSTALADA EM PAREDE - FORNECIMENTO E INSTALAÇÃO. AF_12/2015</t>
  </si>
  <si>
    <t>8.3.3.8</t>
  </si>
  <si>
    <t>ABRAÇADEIRA EM AÇO PARA ELETRODUTO CINZA DE ENCAIXE 3/4"</t>
  </si>
  <si>
    <t>8.3.3.9</t>
  </si>
  <si>
    <t>CAIXA OCTOGONAL 4" X 4", PVC, INSTALADA EM LAJE - FORNECIMENTO E INSTALAÇÃO. AF_12/2015</t>
  </si>
  <si>
    <t>8.3.3.10</t>
  </si>
  <si>
    <t>CONDULETE DE ALUMÍNIO, TIPO X, PARA ELETRODUTO DE AÇO GALVANIZADO DN 20 MM (3/4''), APARENTE - FORNECIMENTO E INSTALAÇÃO. AF_11/2016_P</t>
  </si>
  <si>
    <t>8.3.3.11</t>
  </si>
  <si>
    <t>CONECTOR RETO PARA BOX ALUMÍNIO Ø 2</t>
  </si>
  <si>
    <t>8.3.3.12</t>
  </si>
  <si>
    <t>ELETRODUTO CORRUGADO PEAD 2" INCLUSIVE ESCAVAÇÃO.</t>
  </si>
  <si>
    <t>8.3.3.13</t>
  </si>
  <si>
    <t>8.3.3.14</t>
  </si>
  <si>
    <t>8.3.3.15</t>
  </si>
  <si>
    <t>LASTRO DE CONCRETO MAGRO, APLICADO EM PISOS OU RADIERS, ESPESSURA DE 3 CM. AF_07_2016</t>
  </si>
  <si>
    <t>8.3.3.16</t>
  </si>
  <si>
    <t>ELETRODUTO RÍGIDO ROSCÁVEL, PVC, DN 32 MM (1"), PARA CIRCUITOS TERMINAIS, INSTALADO EM PAREDE - FORNECIMENTO E INSTALAÇÃO. AF_12/2015</t>
  </si>
  <si>
    <t>8.3.3.17</t>
  </si>
  <si>
    <t>8.3.3.18</t>
  </si>
  <si>
    <t>CURVA 90 GRAUS PARA ELETRODUTO, PVC, ROSCÁVEL, DN 32 MM (1"), PARA CIRCUITOS TERMINAIS, INSTALADA EM PAREDE - FORNECIMENTO E INSTALAÇÃO. AF_12/2015</t>
  </si>
  <si>
    <t>8.3.4</t>
  </si>
  <si>
    <t>CAIXAS E QUADROS</t>
  </si>
  <si>
    <t>8.3.4.1</t>
  </si>
  <si>
    <t>CAIXA DE PASSAGEM 30X30X40 COM TAMPA E DRENO BRITA</t>
  </si>
  <si>
    <t>8.3.4.2</t>
  </si>
  <si>
    <t>8.3.4.3</t>
  </si>
  <si>
    <t>QUADRO DE DISTRIBUIÇÃO DE EMBUTIR C/ BARRAMENTO TRIFASICO P/ 60 DISJUNTORES UNIPOLARES EM CHAPA EM AÇO GALVANIZADO</t>
  </si>
  <si>
    <t>8.3.4.4</t>
  </si>
  <si>
    <t>QUADRO DE DISTRIBUIÇÃO DE SOBREPOR C/ BARRAMENTO TRIFÁSICO P/ 75 DISJUNTORES MONOPOLARES, MAIS DISJUNTOR GERAL, EM CHAPA DE AÇO GALVANIZADA.</t>
  </si>
  <si>
    <t>8.3.4.5</t>
  </si>
  <si>
    <t>CHAVE DE PARTIDA MAGNÉTICA PARA MOTOR 3CV - MONOFÁSICA 220V</t>
  </si>
  <si>
    <t>8.3.4.6</t>
  </si>
  <si>
    <t>CHAVE PARTIDA DIRETA TRIFASICA P/ MOTOR ATÉ 5CV-380V.</t>
  </si>
  <si>
    <t>8.3.4.7</t>
  </si>
  <si>
    <t>QUADRO DE COMANDO SOBREPOR SEM FLANGE (DIMENSÕES: 380X320X220MM / CHAPA 18# C/ PLACA DE MONTAGEM 14#) GRAU DE PROTEÇÃO IP55.</t>
  </si>
  <si>
    <t>8.3.5</t>
  </si>
  <si>
    <t>INTERRUPTORES, TOMADAS E ACESSÓRIOS</t>
  </si>
  <si>
    <t>8.3.5.1</t>
  </si>
  <si>
    <t>Ligação Monofásica (F+N+T) diretamente em caixa de ligação de equipamentos</t>
  </si>
  <si>
    <t>8.3.5.2</t>
  </si>
  <si>
    <t>ESPELHO C/ FURO PARA SAÍDA DE CABOS P/ CAIXA DE EMBUTIR 4"X2" EM PVC</t>
  </si>
  <si>
    <t>8.3.5.3</t>
  </si>
  <si>
    <t>INTERRUPTOR SIMPLES (1 MÓDULO) COM INTERRUPTOR PARALELO (1 MÓDULO), 10A/250V, INCLUINDO SUPORTE E PLACA - FORNECIMENTO E INSTALAÇÃO. AF_12/2015</t>
  </si>
  <si>
    <t>8.3.5.4</t>
  </si>
  <si>
    <t>TOMADA MÉDIA DE SOBREPOR (2 MÓDULOS), 2P+T 10 A, INCLUINDO SUPORTE E PLACA</t>
  </si>
  <si>
    <t>8.3.5.5</t>
  </si>
  <si>
    <t>TOMADA MÉDIA DE EMBUTIR (2 MÓDULOS), 2P+T 10 A, INCLUINDO SUPORTE E PLACA - FORNECIMENTO E INSTALAÇÃO. AF_12/2015</t>
  </si>
  <si>
    <t>8.3.5.6</t>
  </si>
  <si>
    <t>CONECTOR TRIPOLAR DE PORCELANA PARA CABO ATÉ 10MM2</t>
  </si>
  <si>
    <t>8.3.5.7</t>
  </si>
  <si>
    <t>TOMADA MÉDIA DE EMBUTIR (1 MÓDULO), 2P+T 10 A, INCLUINDO SUPORTE E PLACA - FORNECIMENTO E INSTALAÇÃO. AF_12/2015</t>
  </si>
  <si>
    <t>8.3.5.8</t>
  </si>
  <si>
    <t>INTERRUPTOR PARALELO (1 MÓDULO) COM 1 TOMADA DE EMBUTIR 2P+T 10 A,  INCLUINDO SUPORTE E PLACA - FORNECIMENTO E INSTALAÇÃO. AF_12/2015</t>
  </si>
  <si>
    <t>8.3.5.9</t>
  </si>
  <si>
    <t>8.3.5.10</t>
  </si>
  <si>
    <t>INTERRUPTOR SIMPLES (1 MÓDULO), 10A/250V, INCLUINDO SUPORTE E PLACA - FORNECIMENTO E INSTALAÇÃO. AF_12/2015</t>
  </si>
  <si>
    <t>8.3.5.11</t>
  </si>
  <si>
    <t>INTERRUPTOR PARALELO (1 MÓDULO), 10A/250V, INCLUINDO SUPORTE E PLACA - FORNECIMENTO E INSTALAÇÃO. AF_12/2015</t>
  </si>
  <si>
    <t>8.3.5.12</t>
  </si>
  <si>
    <t>INTERRUPTOR SIMPLES (2 MÓDULOS), 10A/250V, INCLUINDO SUPORTE E PLACA - FORNECIMENTO E INSTALAÇÃO. AF_12/2015</t>
  </si>
  <si>
    <t>8.3.5.13</t>
  </si>
  <si>
    <t>TOMADA MÉDIA DE EMBUTIR (1 MÓDULO), 2P+T 20 A, INCLUINDO SUPORTE E PLACA - FORNECIMENTO E INSTALAÇÃO. AF_12/2015</t>
  </si>
  <si>
    <t>8.3.5.14</t>
  </si>
  <si>
    <t>INTERRUPTOR SIMPLES (1 MÓDULO) COM 1 TOMADA DE EMBUTIR 2P+T 10 A,  INCLUINDO SUPORTE E PLACA - FORNECIMENTO E INSTALAÇÃO. AF_12/2015</t>
  </si>
  <si>
    <t>8.3.5.15</t>
  </si>
  <si>
    <t>INTERRUPTOR PARALELO (2 MÓDULOS), 10A/250V, INCLUINDO SUPORTE E PLACA - FORNECIMENTO E INSTALAÇÃO. AF_12/2015</t>
  </si>
  <si>
    <t>8.3.5.16</t>
  </si>
  <si>
    <t>INTERRUPTOR DIMMER ROTATIVO 220V</t>
  </si>
  <si>
    <t>8.3.5.17</t>
  </si>
  <si>
    <t>AUTOMAÇÃO PARA PORTÃO DE CORRER DE AÇO OU ALUMÍNIO 3M DE COMPRIMENTO, 02 CONTROLES, CREMALHEIRA E MOTOR, INSTALADO.</t>
  </si>
  <si>
    <t>8.3.6</t>
  </si>
  <si>
    <t>ATERRAMENTO</t>
  </si>
  <si>
    <t>8.3.6.1</t>
  </si>
  <si>
    <t>8.3.6.2</t>
  </si>
  <si>
    <t>CABO DE COBRE FLEXÍVEL ISOLADO, 10 MM², ANTI-CHAMA 0,6/1,0 KV, PARA CIRCUITOS TERMINAIS - FORNECIMENTO E INSTALAÇÃO. AF_12/2015</t>
  </si>
  <si>
    <t>8.3.6.3</t>
  </si>
  <si>
    <t>TERMINAL OU CONECTOR DE PRESSAO - PARA CABO 10MM2 - FORNECIMENTO E INSTALACAO</t>
  </si>
  <si>
    <t>8.3.7</t>
  </si>
  <si>
    <t>ILUMINAÇÃO E ACESSÓRIOS</t>
  </si>
  <si>
    <t>8.3.7.1</t>
  </si>
  <si>
    <t>LUMINÁRIA TIPO POSTE BALIZADOR PARA ÁREAS EXTERNAS, EM ALUMÍNIO PINTURA A ELEROSTÁTICA BRANCA ALTURA DE 50CM, COM ACESSÓRIOS DE FIXAÇÃO.</t>
  </si>
  <si>
    <t>8.3.7.2</t>
  </si>
  <si>
    <t>POSTE CÔNICO CONTÍNUO GALVANIZADO A FOGO ENGASTADO (ALTURA: 7,00M), COM LUMINÁRIA DECORATIVA, LÂMPADA VAPOR METÁLICO 150W</t>
  </si>
  <si>
    <t>8.3.7.3</t>
  </si>
  <si>
    <t>8.3.7.4</t>
  </si>
  <si>
    <t>CONCRETO FCK = 15MPA, TRAÇO 1:3,4:3,5 (CIMENTO/ AREIA MÉDIA/ BRITA 1)  - PREPARO MECÂNICO COM BETONEIRA 400 L. AF_07/2016</t>
  </si>
  <si>
    <t>8.3.7.5</t>
  </si>
  <si>
    <t>ESCAVAÇÃO MANUAL DE VALA COM PROFUNDIDADE MENOR OU IGUAL A 1,30 M. AF_03/2016</t>
  </si>
  <si>
    <t>8.3.7.6</t>
  </si>
  <si>
    <t>8.3.7.7</t>
  </si>
  <si>
    <t>LUMINARIA SOBREPOR TP CALHA C/REATOR PART CONVENC LAMP 1X20W E STARTERFIX EM LAJE OU FORRO - FORNECIMENTO E COLOCACAO</t>
  </si>
  <si>
    <t>8.3.7.8</t>
  </si>
  <si>
    <t>8.3.7.9</t>
  </si>
  <si>
    <t>LUMINÁRIAS TIPO CALHA, DE SOBREPOR, COM REATORES DE PARTIDA RÁPIDA E LÂMPADAS FLUORESCENTES 2X2X18W, COMPLETAS, FORNECIMENTO E INSTALAÇÃO</t>
  </si>
  <si>
    <t>8.3.7.10</t>
  </si>
  <si>
    <t>LUMINÁRIAS TIPO CALHA, DE SOBREPOR, COM REATORES DE PARTIDA RÁPIDA E LÂMPADAS FLUORESCENTES 2X2X36W, COMPLETAS, FORNECIMENTO E INSTALAÇÃO</t>
  </si>
  <si>
    <t>8.3.7.11</t>
  </si>
  <si>
    <t>LÂMPADA FLUORESCENTE ESPIRAL BRANCA 45 W, BASE E27 - FORNECIMENTO E INSTALAÇÃO</t>
  </si>
  <si>
    <t>8.3.7.12</t>
  </si>
  <si>
    <t>LUMINÁRIA TIPO SPOT, DE SOBREPOR, COM 1 LÂMPADA DE 15 W - FORNECIMENTO E INSTALAÇÃO. AF_11/2017</t>
  </si>
  <si>
    <t>8.3.7.13</t>
  </si>
  <si>
    <t>CABEAMENTO ESTRUTURADO</t>
  </si>
  <si>
    <t>9.1</t>
  </si>
  <si>
    <t>ADEQUAÇÕES - INSTALAÇÕES INTERNAS E EXTERNAS</t>
  </si>
  <si>
    <t>9.1.1</t>
  </si>
  <si>
    <t>REMOÇÃO DE INTERRUPTORES/TOMADAS ELÉTRICAS, DE FORMA MANUAL, SEM REAPROVEITAMENTO. AF_12/2017</t>
  </si>
  <si>
    <t>9.1.2</t>
  </si>
  <si>
    <t>ARGAMASSA TRAÇO 1:4 (CIMENTO E AREIA MÉDIA), PREPARO MANUAL. AF_08/2014</t>
  </si>
  <si>
    <t>9.1.3</t>
  </si>
  <si>
    <t>9.2</t>
  </si>
  <si>
    <t>NOVOS SERVIÇOS - ENTRADA DE SERVIÇO</t>
  </si>
  <si>
    <t>9.2.1</t>
  </si>
  <si>
    <t>CURVA 90º FERRO GALV ELETROLÍTICO 1 1/2" P/ ELETRODUTO</t>
  </si>
  <si>
    <t>9.2.2</t>
  </si>
  <si>
    <t>LUVA, EM FERRO GALVANIZADO, DN 40 (1 1/2"), CONEXÃO ROSQUEADA, INSTALADO EM REDE DE ALIMENTAÇÃO PARA HIDRANTE - FORNECIMENTO E INSTALAÇÃO. AF_12/2015</t>
  </si>
  <si>
    <t>9.2.3</t>
  </si>
  <si>
    <t>ELETRODUTO DE AÇO GALVANIZADO, CLASSE SEMI PESADO, DN 40 MM (1 1/2  ), APARENTE, INSTALADO EM PAREDE - FORNECIMENTO E INSTALAÇÃO. AF_11/2016_P</t>
  </si>
  <si>
    <t>9.2.4</t>
  </si>
  <si>
    <t>9.2.5</t>
  </si>
  <si>
    <t>9.2.6</t>
  </si>
  <si>
    <t>9.2.7</t>
  </si>
  <si>
    <t>CAIXA ENTERRADA PARA INSTALAÇÕES TELEFÔNICAS TIPO R1 0,60X0,35X0,50M EM BLOCOS DE CONCRETO ESTRUTURA E TAMPA FOFO TP R1 PADRÃO TELEBRÁS 385 X 630MM 25KG CARGA MAX. 1500KG P/ CAIXA TELEFONE</t>
  </si>
  <si>
    <t>9.2.8</t>
  </si>
  <si>
    <t>CABO DE COBRE NU 25MM2 - FORNECIMENTO E INSTALACAO</t>
  </si>
  <si>
    <t>9.2.9</t>
  </si>
  <si>
    <t>CABO DE COBRE FLEXÍVEL ISOLADO, 25 MM², ANTI-CHAMA 0,6/1,0 KV, PARA DISTRIBUIÇÃO - FORNECIMENTO E INSTALAÇÃO. AF_12/2015</t>
  </si>
  <si>
    <t>9.2.10</t>
  </si>
  <si>
    <t>TERMINAL OU CONECTOR DE PRESSAO - PARA CABO 50MM2 - FORNECIMENTO E INSTALACAO</t>
  </si>
  <si>
    <t>9.2.11</t>
  </si>
  <si>
    <t>BUCHA E ARRUELA ALUMÍNIO FUNDIDO P/ ELETRODUTO 40MM (1 1/2)</t>
  </si>
  <si>
    <t>9.2.12</t>
  </si>
  <si>
    <t>9.2.13</t>
  </si>
  <si>
    <t>ELETRODUTO RÍGIDO ROSCÁVEL, PVC, DN 50 MM (1 1/2") - FORNECIMENTO E INSTALAÇÃO. AF_12/2015</t>
  </si>
  <si>
    <t>9.2.14</t>
  </si>
  <si>
    <t>CONECTOR RETO PARA BOX ALUMÍNIO Ø 1 1/2"</t>
  </si>
  <si>
    <t>9.2.15</t>
  </si>
  <si>
    <t>CURVA 90 GRAUS PARA ELETRODUTO, PVC, ROSCÁVEL, DN 50 MM (1 1/2") - FORNECIMENTO E INSTALAÇÃO. AF_12/2015</t>
  </si>
  <si>
    <t>9.2.16</t>
  </si>
  <si>
    <t>LUVA PARA ELETRODUTO, PVC, ROSCÁVEL, DN 50 MM (1 1/2") - FORNECIMENTO E INSTALAÇÃO. AF_12/2015</t>
  </si>
  <si>
    <t>9.2.17</t>
  </si>
  <si>
    <t>FIXAÇÃO DE TUBOS HORIZONTAIS DE PVC, CPVC OU COBRE DIÂMETROS MAIORES QUE 40 MM E MENORES OU IGUAIS A 75 MM COM ABRAÇADEIRA METÁLICA RÍGIDA TIPO D 1 1/2", FIXADA EM PERFILADO EM LAJE. AF_05/2015</t>
  </si>
  <si>
    <t>9.2.18</t>
  </si>
  <si>
    <t>QUADRO DE DISTRIBUICAO PARA TELEFONE N.3, 40X40X12CM EM CHAPA METALICA, DE EMBUTIR, SEM ACESSORIOS, PADRAO TELEBRAS, FORNECIMENTO E INSTALACAO</t>
  </si>
  <si>
    <t>9.3</t>
  </si>
  <si>
    <t>9.3.1</t>
  </si>
  <si>
    <t>RACK FECHADO 19" - 12U X 570MM</t>
  </si>
  <si>
    <t>9.3.2</t>
  </si>
  <si>
    <t>SWITCH 24P 10/100/100 MBPS 19"</t>
  </si>
  <si>
    <t>9.3.3</t>
  </si>
  <si>
    <t>PATCH PANEL 24 POSIÇÕES - FORNECIMENTO E INSTALAÇÃO</t>
  </si>
  <si>
    <t>9.3.4</t>
  </si>
  <si>
    <t>CALHA 19" COM 4 TOMADAS 2P+T - LAN RACK</t>
  </si>
  <si>
    <t>9.3.5</t>
  </si>
  <si>
    <t>GUIA DE CABOS FECHADO 1U -FORNECIMENTO E INSTALAÇÃO</t>
  </si>
  <si>
    <t>9.3.6</t>
  </si>
  <si>
    <t>PLACA DE FECHAMENTO CEGA 1U - FORNECIMENTO E INSTALAÇÃO</t>
  </si>
  <si>
    <t>9.3.7</t>
  </si>
  <si>
    <t>PATCH CABLE 1,0M CAT 5E AZUL 568A FCS</t>
  </si>
  <si>
    <t>9.3.8</t>
  </si>
  <si>
    <t>PATCH CORD EXTERNO</t>
  </si>
  <si>
    <t>9.3.9</t>
  </si>
  <si>
    <t>TOMADA EMBUTIR DE PAREDE PARA REDE DE DADOS/VOZ 1XRJ45 FEMEA C/PLACA</t>
  </si>
  <si>
    <t>9.3.10</t>
  </si>
  <si>
    <t>TOMADA EMBUTIR DE PAREDE PARA REDE DE DADOS/VOZ 2XRJ45 FEMEA C/PLACA</t>
  </si>
  <si>
    <t>9.3.11</t>
  </si>
  <si>
    <t>CONDULETE DE PVC, TIPO X, PARA ELETRODUTO DE PVC SOLDÁVEL DN 25 MM (3/4''), APARENTE - FORNECIMENTO E INSTALAÇÃO. AF_11/2016</t>
  </si>
  <si>
    <t>9.3.12</t>
  </si>
  <si>
    <t>ROTEADOR WIRELESS 54MBPS</t>
  </si>
  <si>
    <t>9.3.13</t>
  </si>
  <si>
    <t>ELETRODUTO RÍGIDO ROSCÁVEL, PVC, DN 25 MM (3/4"), PARA CIRCUITOS TERMINAIS, INSTALADO EM LAJE - FORNECIMENTO E INSTALAÇÃO. AF_12/2015</t>
  </si>
  <si>
    <t>9.3.14</t>
  </si>
  <si>
    <t>9.3.15</t>
  </si>
  <si>
    <t>CURVA 90 GRAUS PARA ELETRODUTO, PVC, ROSCÁVEL, DN 25 MM (3/4"), PARA CIRCUITOS TERMINAIS, INSTALADA EM LAJE - FORNECIMENTO E INSTALAÇÃO. AF_12/2015</t>
  </si>
  <si>
    <t>9.3.16</t>
  </si>
  <si>
    <t>LUVA PARA ELETRODUTO, PVC, ROSCÁVEL, DN 25 MM (3/4"), PARA CIRCUITOS TERMINAIS, INSTALADA EM LAJE - FORNECIMENTO E INSTALAÇÃO. AF_12/2015</t>
  </si>
  <si>
    <t>9.3.17</t>
  </si>
  <si>
    <t>FIXAÇÃO DE TUBOS HORIZONTAIS DE PVC, CPVC OU COBRE DIÂMETROS MENORES OU IGUAIS A 40 MM OU ELETROCALHAS ATÉ 150MM DE LARGURA, COM ABRAÇADEIRA METÁLICA RÍGIDA TIPO D 1/2, FIXADA EM PERFILADO EM LAJE. AF_05/2015</t>
  </si>
  <si>
    <t>9.3.18</t>
  </si>
  <si>
    <t>SAÍDA HORIZONTAL DE ELETROCALHA PARA ELETRODUTO 1"</t>
  </si>
  <si>
    <t>9.3.19</t>
  </si>
  <si>
    <t>ELETRODUTO RÍGIDO ROSCÁVEL, PVC, DN 32 MM (1"), PARA CIRCUITOS TERMINAIS, INSTALADO EM LAJE - FORNECIMENTO E INSTALAÇÃO. AF_12/2015</t>
  </si>
  <si>
    <t>9.3.20</t>
  </si>
  <si>
    <t>9.3.21</t>
  </si>
  <si>
    <t>LUVA PARA ELETRODUTO, PVC, ROSCÁVEL, DN 32 MM (1"), PARA CIRCUITOS TERMINAIS, INSTALADA EM LAJE - FORNECIMENTO E INSTALAÇÃO. AF_12/2015</t>
  </si>
  <si>
    <t>9.3.22</t>
  </si>
  <si>
    <t>CURVA 90 GRAUS PARA ELETRODUTO, PVC, ROSCÁVEL, DN 32 MM (1"), PARA CIRCUITOS TERMINAIS, INSTALADA EM LAJE - FORNECIMENTO E INSTALAÇÃO. AF_12/2015</t>
  </si>
  <si>
    <t>9.3.23</t>
  </si>
  <si>
    <t>9.3.24</t>
  </si>
  <si>
    <t>ELETRODUTO RÍGIDO ROSCÁVEL, PVC, DN 40 MM (1 1/4"), PARA CIRCUITOS TERMINAIS, INSTALADO EM LAJE - FORNECIMENTO E INSTALAÇÃO. AF_12/2015</t>
  </si>
  <si>
    <t>9.3.25</t>
  </si>
  <si>
    <t>CURVA 90 GRAUS PARA ELETRODUTO, PVC, ROSCÁVEL, DN 40 MM (1 1/4"), PARA CIRCUITOS TERMINAIS, INSTALADA EM LAJE - FORNECIMENTO E INSTALAÇÃO. AF_12/2015</t>
  </si>
  <si>
    <t>9.3.26</t>
  </si>
  <si>
    <t>LUVA PARA ELETRODUTO, PVC, ROSCÁVEL, DN 40 MM (1 1/4"), PARA CIRCUITOS TERMINAIS, INSTALADA EM LAJE - FORNECIMENTO E INSTALAÇÃO. AF_12/2015</t>
  </si>
  <si>
    <t>9.3.27</t>
  </si>
  <si>
    <t>9.3.28</t>
  </si>
  <si>
    <t>EMENDA INTERNA PARA ELETROCALHA PERFURADA ALTURA DE 100MM (TALA)</t>
  </si>
  <si>
    <t>9.3.29</t>
  </si>
  <si>
    <t xml:space="preserve">ELETROCALHA PERFURADA DIM. 50 X 50 MM </t>
  </si>
  <si>
    <t>9.3.30</t>
  </si>
  <si>
    <t>EMENDA INTERNA 50 X 50 MM C/BASE LISA PERFURADA PARA ELETROCALHA METÁLICA</t>
  </si>
  <si>
    <t>9.3.31</t>
  </si>
  <si>
    <t xml:space="preserve">CURVA HORIZONTAL 90° P/ ELETROCALHA 50X50 MM </t>
  </si>
  <si>
    <t>9.3.32</t>
  </si>
  <si>
    <t>TAMPA DE ENCAIXE 50 MM PARA ELETROCALHA METÁLICA</t>
  </si>
  <si>
    <t>9.3.33</t>
  </si>
  <si>
    <t>SAIDA HORIZONTAL DE ELETROCALHA PARA ELETRODUTO 3/4"</t>
  </si>
  <si>
    <t>9.3.34</t>
  </si>
  <si>
    <t>SUPORTE VERTICAL 50 X 50MM PARA FIXAÇÃO DE ELETROCALHA METÁLICA</t>
  </si>
  <si>
    <t>9.3.35</t>
  </si>
  <si>
    <t>CANTONEIRA ZZ EM AÇO GALVANIZADO</t>
  </si>
  <si>
    <t>9.3.36</t>
  </si>
  <si>
    <t>VERGALHÃO (TIRANTE) COM ROSCA TOTAL E 1/4"X1000MM</t>
  </si>
  <si>
    <t>9.3.37</t>
  </si>
  <si>
    <t>CABO DE COBRE FLEXÍVEL ISOLADO, 16 MM², ANTI-CHAMA 450/750 V, PARA CIRCUITOS TERMINAIS - FORNECIMENTO E INSTALAÇÃO. AF_12/2015</t>
  </si>
  <si>
    <t>9.3.38</t>
  </si>
  <si>
    <t>TERMINAL OU CONECTOR DE PRESSAO - PARA CABO 16MM2 - FORNECIMENTO E INSTALACAO</t>
  </si>
  <si>
    <t>9.3.39</t>
  </si>
  <si>
    <t>9.3.40</t>
  </si>
  <si>
    <t>BLOCO DE LIGAÇÃO INTERNA COM CANALETA - BLI-10</t>
  </si>
  <si>
    <t>9.3.41</t>
  </si>
  <si>
    <t>VOICE PANEL 30 PORTAS RJ 45 - FORNECIMENTO E INSTALAÇÃO</t>
  </si>
  <si>
    <t>9.3.42</t>
  </si>
  <si>
    <t>CABO TELEFÔNICO CI-50 10 PARES INSTALADO EM DISTRIBUIÇÃO DE EDIFICAÇÃO INSTITUCIONAL - FORNECIMENTO E INSTALAÇÃO. AF_03/2018</t>
  </si>
  <si>
    <t>9.3.43</t>
  </si>
  <si>
    <t>CABO DE REDE MULTILAN, CATEGORIA 5E - 4 PARES</t>
  </si>
  <si>
    <t>INSTALAÇÕES DE CLIMATIZAÇÃO</t>
  </si>
  <si>
    <t>10.1</t>
  </si>
  <si>
    <t>TUBULAÇÃO</t>
  </si>
  <si>
    <t>10.1.1</t>
  </si>
  <si>
    <t>TUBULAÇÃO DE COBRE FLEXIVEL, SEM COSTURA Ø 3/8</t>
  </si>
  <si>
    <t>10.1.2</t>
  </si>
  <si>
    <t>TUBULAÇÃO DE COBRE FLEXIVEL, SEM COSTURA Ø 1/2</t>
  </si>
  <si>
    <t>10.1.3</t>
  </si>
  <si>
    <t>TUBULAÇÃO DE COBRE FLEXIVEL, SEM COSTURA Ø 5/8</t>
  </si>
  <si>
    <t>10.1.4</t>
  </si>
  <si>
    <t>TUBULAÇÃO DE COBRE FLEXIVEL, SEM COSTURA Ø 3/4</t>
  </si>
  <si>
    <t>10.2</t>
  </si>
  <si>
    <t xml:space="preserve">ISOLAMENTO TERMICO </t>
  </si>
  <si>
    <t>10.2.1</t>
  </si>
  <si>
    <t>ISOLAMENTO TÉRMICO DE ESPUMA ELASTOMÉRICA COM ESPESSURA 10MM, 3/8''</t>
  </si>
  <si>
    <t>10.2.2</t>
  </si>
  <si>
    <t>ISOLAMENTO TÉRMICO DE ESPUMA ELASTOMÉRICA COM ESPESSURA 10MM, 1/2''</t>
  </si>
  <si>
    <t>10.2.3</t>
  </si>
  <si>
    <t>ISOLAMENTO TÉRMICO DE ESPUMA ELASTOMÉRICA COM ESPESSURA 10MM, 5/8''</t>
  </si>
  <si>
    <t>10.2.4</t>
  </si>
  <si>
    <t>ISOLAMENTO TÉRMICO DE TUBULAÇÃO C/TUBEX PARA TUBO 3/4", ESP: 19 MM</t>
  </si>
  <si>
    <t>10.3</t>
  </si>
  <si>
    <t xml:space="preserve">INSTALAÇÃO ELÉTRICA </t>
  </si>
  <si>
    <t>10.3.1</t>
  </si>
  <si>
    <t>ELETRODUTO RÍGIDO ROSCÁVEL, PVC, DN 25 MM (3/4"), PARA CIRCUITOS TERMINAIS, INSTALADO EM PAREDE - FORNECIMENTO E INSTALAÇÃO. AF_12/2015</t>
  </si>
  <si>
    <t>10.3.2</t>
  </si>
  <si>
    <t>10.3.3</t>
  </si>
  <si>
    <t>FITA DE ALUMINIO P/ PROTECAO DO CONDUTOR</t>
  </si>
  <si>
    <t>10.4</t>
  </si>
  <si>
    <t>SPLIT</t>
  </si>
  <si>
    <t>10.4.1</t>
  </si>
  <si>
    <t>CONDICIONADOR DE AR SPLIT, MODELO HI-WALL, CAPACIDADE 24000BTU/H. Q/F</t>
  </si>
  <si>
    <t>10.4.2</t>
  </si>
  <si>
    <t>CONDICIONADOR DE AR SPLIT, MODELO PISO/TETO, CAPACIDADE 36000BTU/H. Q/F</t>
  </si>
  <si>
    <t>10.4.3</t>
  </si>
  <si>
    <t>CONDICIONADOR DE AR SPLIT, MODELO PISO/TETO, CAPACIDADE 48000BTU/H. Q/F</t>
  </si>
  <si>
    <t>10.4.4</t>
  </si>
  <si>
    <t>SUPORTE PARA AR CONDICIONADO DE 18000 À 30000 BTUS</t>
  </si>
  <si>
    <t>10.4.5</t>
  </si>
  <si>
    <t>SUPORTE PARA AR CONDICIONADO DE 36000 À 60000 BTUS</t>
  </si>
  <si>
    <t>10.5</t>
  </si>
  <si>
    <t>EQUIPAMENTOS DE EXAUSTÃO</t>
  </si>
  <si>
    <t>10.5.1</t>
  </si>
  <si>
    <t>EXAUSTOR AXIAL COMPACTO ∅150MM</t>
  </si>
  <si>
    <t>PREVENTIVO CONTRA INCÊNDIO</t>
  </si>
  <si>
    <t>11.1</t>
  </si>
  <si>
    <t>SISTEMA HIDRÁULICO</t>
  </si>
  <si>
    <t>11.1.1</t>
  </si>
  <si>
    <t>ABRIGO PARA HIDRANTE, 75X45X17CM, COM ADAPTADOR STORZ 2.1/2", MANGUEIRA DE INCÊNDIO 15M, REDUÇÃO 2.1/2X1.1/2" E ESGUICHO EM LATÃO 1.1/2" - FORNECIMENTO E INSTALAÇÃO</t>
  </si>
  <si>
    <t>11.1.2</t>
  </si>
  <si>
    <t>REGISTRO DE GAVETA BRUTO, LATÃO, ROSCÁVEL, 3, INSTALADO EM RESERVAÇÃO DE ÁGUA DE EDIFICAÇÃO QUE POSSUA RESERVATÓRIO DE FIBRA/FIBROCIMENTO  FORNECIMENTO E INSTALAÇÃO. AF_06/2016</t>
  </si>
  <si>
    <t>11.1.3</t>
  </si>
  <si>
    <t>TUBO DE AÇO PRETO SEM COSTURA, CONEXÃO SOLDADA, DN 65 (2 1/2"), INSTALADO EM REDE DE ALIMENTAÇÃO PARA HIDRANTE - FORNECIMENTO E INSTALAÇÃO. AF_12/2015</t>
  </si>
  <si>
    <t>11.1.4</t>
  </si>
  <si>
    <t>ENVELOPAMENTO DA TUBULAÇÃO EM GLP DE COBRE Ø 20MM COM FITA ANTICORROSIVA ESP. 10CM ESCRITO GLP, ENTERRADA A 60CM E ENVELOPADA COM CONCRETO H=30CM - EXCLUSIVE TUBO</t>
  </si>
  <si>
    <t>11.1.5</t>
  </si>
  <si>
    <t>COTOVELO 90 GRAUS, EM FERRO GALVANIZADO, CONEXÃO ROSQUEADA, DN 65 (2 1/2), INSTALADO EM RESERVAÇÃO DE ÁGUA DE EDIFICAÇÃO QUE POSSUA RESERVATÓRIO DE FIBRA/FIBROCIMENTO  FORNECIMENTO E INSTALAÇÃO. AF_06/2016</t>
  </si>
  <si>
    <t>11.1.6</t>
  </si>
  <si>
    <t>TÊ, EM FERRO GALVANIZADO, CONEXÃO ROSQUEADA, DN 65 (2 1/2"), INSTALADO EM REDE DE ALIMENTAÇÃO PARA HIDRANTE - FORNECIMENTO E INSTALAÇÃO. AF_12/2015</t>
  </si>
  <si>
    <t>11.1.7</t>
  </si>
  <si>
    <t>COTOVELO 90 GRAUS, EM FERRO GALVANIZADO, CONEXÃO ROSQUEADA, DN 80 (3), INSTALADO EM RESERVAÇÃO DE ÁGUA DE EDIFICAÇÃO QUE POSSUA RESERVATÓRIO DE FIBRA/FIBROCIMENTO  FORNECIMENTO E INSTALAÇÃO. AF_06/2016</t>
  </si>
  <si>
    <t>11.1.8</t>
  </si>
  <si>
    <t>TÊ, EM FERRO GALVANIZADO, CONEXÃO ROSQUEADA, DN 80 (3"), INSTALADO EM REDE DE ALIMENTAÇÃO PARA HIDRANTE - FORNECIMENTO E INSTALAÇÃO. AF_12/2015</t>
  </si>
  <si>
    <t>11.2</t>
  </si>
  <si>
    <t>SISTEMA DE PROTEÇÃO POR EXTINTORES</t>
  </si>
  <si>
    <t>11.2.1</t>
  </si>
  <si>
    <t>EXTINTOR INCENDIO TP PO QUIMICO 6KG - FORNECIMENTO E INSTALACAO</t>
  </si>
  <si>
    <t>11.3</t>
  </si>
  <si>
    <t>GÁS CANALIZADO</t>
  </si>
  <si>
    <t>11.3.1</t>
  </si>
  <si>
    <t>COTOVELO MACHO/FEMEA 90º DE FERRO MALEÁVEL CLASSE 10, DIÂMETRO 3/4" (20MM), ACABAMENTO GALVANIZADO.</t>
  </si>
  <si>
    <t>11.3.2</t>
  </si>
  <si>
    <t>TÊ, EM FERRO GALVANIZADO, CONEXÃO ROSQUEADA, DN 20 (3/4"), INSTALADO EM RAMAIS E SUB-RAMAIS DE GÁS - FORNECIMENTO E INSTALAÇÃO. AF_12/2015</t>
  </si>
  <si>
    <t>11.3.3</t>
  </si>
  <si>
    <t>TUBO DE AÇO GALVANIZADO COM COSTURA, CLASSE MÉDIA, CONEXÃO ROSQUEADA, DN 20 (3/4"), INSTALADO EM RAMAIS E SUB-RAMAIS DE GÁS - FORNECIMENTO E INSTALAÇÃO. AF_12/2015</t>
  </si>
  <si>
    <t>11.3.4</t>
  </si>
  <si>
    <t>11.3.5</t>
  </si>
  <si>
    <t>REGULADOR DE ALTA PRESSÃO GLP - 30 KG/HORA</t>
  </si>
  <si>
    <t>11.3.6</t>
  </si>
  <si>
    <t>VÁLVULA ESFÉRICA 3/4" NPT FX3/4" (REGULAGEM EXTERNA)</t>
  </si>
  <si>
    <t>11.3.7</t>
  </si>
  <si>
    <t>INSTALAÇÃO DA TUBULAÇÃO ENTRE 5 E 10 M PARA FOGÃO, COMPREENDENDO TUBO DE AÇO GALVANIZADO, CONEXÕES, REGULADORES E DEMAIS PEÇAS NECESSÁRIAS.</t>
  </si>
  <si>
    <t>11.4</t>
  </si>
  <si>
    <t>ILUMINAÇÃO DE EMERGÊNCIA</t>
  </si>
  <si>
    <t>11.4.1</t>
  </si>
  <si>
    <t>ILUMINAÇÃO DE EMERGÊNCIA AUTÔNOMA BI-VOLT, 30 LEDS</t>
  </si>
  <si>
    <t>11.4.2</t>
  </si>
  <si>
    <t>BLOCO DE ILUMINAÇÃO DE EMERGÊNCIA AUTÔNOMA 2X55W COM BATERIA, AUTONOMIA DE 3 HORAS.</t>
  </si>
  <si>
    <t>11.5</t>
  </si>
  <si>
    <t>SINALIZAÇÃO DE ABANDONO DE LOCAL</t>
  </si>
  <si>
    <t>11.5.1</t>
  </si>
  <si>
    <t>PLACA DE SAÍDA AUTÔNOMA FACE SIMPLES LED, IP 20, COM SUPORTE FIXADO NA PAREDE, DIMENSÕES 25,5X17CM</t>
  </si>
  <si>
    <t>11.5.2</t>
  </si>
  <si>
    <t>PLACA DE SAÍDA AUTÔNOMA FACE SIMPLES LED, IP 20, COM SUPORTE FIXADO NA PAREDE, DIMENSÕES 50X30CM</t>
  </si>
  <si>
    <t>11.6</t>
  </si>
  <si>
    <t>ALARME E DETECÇÃO</t>
  </si>
  <si>
    <t>11.6.1</t>
  </si>
  <si>
    <t xml:space="preserve">CENTRAL DE ALARME E INCENDIO ENDEREÇÁVEL  IP20 -  220VCA -24 VCC - 4 LAÇOS </t>
  </si>
  <si>
    <t>11.6.2</t>
  </si>
  <si>
    <t>ACIONADOR TIPO "QUEBRE O VIDRO" COM CORRENTE, MARTELO ENDEREÇAVEL</t>
  </si>
  <si>
    <t>11.6.3</t>
  </si>
  <si>
    <t>DETECTOR DE FUMAÇA TIPO ÓTICO IP20 ENDEREÇÁVEL</t>
  </si>
  <si>
    <t>11.6.4</t>
  </si>
  <si>
    <t>11.6.5</t>
  </si>
  <si>
    <t>CABO BLINDADO PARA ALARME DE INCÊNDIO 4VIAS (2X0,75MM+2X1,50MM)</t>
  </si>
  <si>
    <t>11.7</t>
  </si>
  <si>
    <t>PROTEÇÃO CONTRA DESCARGAS ATMOSFÉRICAS</t>
  </si>
  <si>
    <t>11.7.1</t>
  </si>
  <si>
    <t>TERMINAL AEREO EM ACO GALVANIZADO COM BASE DE FIXACAO H = 30CM</t>
  </si>
  <si>
    <t>11.7.2</t>
  </si>
  <si>
    <t>ELETRODUTO RÍGIDO ROSCÁVEL, PVC, DN 60 MM (2") - FORNECIMENTO E INSTALAÇÃO. AF_12/2015</t>
  </si>
  <si>
    <t>11.7.3</t>
  </si>
  <si>
    <t>PORCA AÇO INOX, SEXTAVADA, DIAMETRO 1/4"</t>
  </si>
  <si>
    <t>11.7.4</t>
  </si>
  <si>
    <t>PARAFUSO AÇO INOX 1/4" X 5/8"</t>
  </si>
  <si>
    <t>11.7.5</t>
  </si>
  <si>
    <t>PARAFUSO DE AÇO INOX 4,2 X 32MM</t>
  </si>
  <si>
    <t>11.7.6</t>
  </si>
  <si>
    <t>VEDAÇÃO DA CONEXÃO COM AS TELHAS</t>
  </si>
  <si>
    <t>11.7.7</t>
  </si>
  <si>
    <t>BARRA CHATA DE ALUMÍNIO 7/8" X 1/8"</t>
  </si>
  <si>
    <t>11.7.8</t>
  </si>
  <si>
    <t>HASTE DE ATERRAMENTO EM AÇO COM 2,40 M DE COMPRIMENTO E DN = 5/8" REVESTIDA COM ALTA CAMADA DE COBRE, COM CONECTOR E SOLDA EXOTÉRMICA</t>
  </si>
  <si>
    <t>11.7.9</t>
  </si>
  <si>
    <t>11.7.10</t>
  </si>
  <si>
    <t>CABO DE COBRE NU 50MM2 - FORNECIMENTO E INSTALACAO</t>
  </si>
  <si>
    <t>11.7.11</t>
  </si>
  <si>
    <t xml:space="preserve">REVESTIMENTOS </t>
  </si>
  <si>
    <t>12.1</t>
  </si>
  <si>
    <t>PISOS</t>
  </si>
  <si>
    <t>12.1.1</t>
  </si>
  <si>
    <t>REGULARIZAÇÕES DE PISOS (INTERNOS)</t>
  </si>
  <si>
    <t>12.1.1.1</t>
  </si>
  <si>
    <t>12.1.1.2</t>
  </si>
  <si>
    <t xml:space="preserve">ESCARIFICAÇÃO MECÂNICA, CORTE DE CONCRETO ATE 3,0 CM DE PROFUNDIDADE. </t>
  </si>
  <si>
    <t>12.1.1.3</t>
  </si>
  <si>
    <t>REGULARIZAÇÃO DE SUPERFICIE DE CONCRETO APARENTE</t>
  </si>
  <si>
    <t>12.1.1.4</t>
  </si>
  <si>
    <t>12.1.2</t>
  </si>
  <si>
    <t xml:space="preserve">CERÂMICA (PISO/RODAPÉ) </t>
  </si>
  <si>
    <t>12.1.2.1</t>
  </si>
  <si>
    <t>12.1.2.2</t>
  </si>
  <si>
    <t>12.1.2.3</t>
  </si>
  <si>
    <t>REVESTIMENTO CERÂMICO PARA PISO COM PLACAS TIPO ESMALTADA EXTRA DE DIMENSÕES 45X45 CM APLICADA EM AMBIENTES DE ÁREA ENTRE 5 M2 E 10 M2. AF_06/2014</t>
  </si>
  <si>
    <t>12.1.2.4</t>
  </si>
  <si>
    <t>REJUNTE DE PISO CERÂMICO C/ ARGAMASSA PRÉ-FABRICADA</t>
  </si>
  <si>
    <t>12.1.2.5</t>
  </si>
  <si>
    <t>RODAPÉ CERÂMICO DE 7CM DE ALTURA COM PLACAS TIPO ESMALTADA EXTRA  DE DIMENSÕES 35X35CM. AF_06/2014</t>
  </si>
  <si>
    <t>12.1.3</t>
  </si>
  <si>
    <t>VINILICO</t>
  </si>
  <si>
    <t>12.1.3.1</t>
  </si>
  <si>
    <t>PISO VINILICO SEMIFLEXIVEL PADRAO LISO, ESPESSURA 2MM, FIXADO COM COLA</t>
  </si>
  <si>
    <t>12.1.3.2</t>
  </si>
  <si>
    <t>RODAPE VINILICO ALTURA 5CM, ESPESSURA 1MM, FIXADO COM COLA</t>
  </si>
  <si>
    <t>12.1.3.3</t>
  </si>
  <si>
    <t>REMOÇÃO MANUAL DE REVESTIMENTO EM PISO VINILICO</t>
  </si>
  <si>
    <t>M²</t>
  </si>
  <si>
    <t>12.1.4</t>
  </si>
  <si>
    <t>SOLEIRAS</t>
  </si>
  <si>
    <t>12.1.4.1</t>
  </si>
  <si>
    <t>SOLEIRA EM GRANITO, POLIDO, TIPO ANDORINHA CINZA L= *15* CM, E=  *2,0* CM</t>
  </si>
  <si>
    <t>12.2</t>
  </si>
  <si>
    <t>12.2.1</t>
  </si>
  <si>
    <t>CHAPISCO / EMBOCO</t>
  </si>
  <si>
    <t>12.2.1.1</t>
  </si>
  <si>
    <t>12.2.1.2</t>
  </si>
  <si>
    <t>EMBOÇO, PARA RECEBIMENTO DE CERÂMICA, EM ARGAMASSA TRAÇO 1:2:8, PREPARO MANUAL, APLICADO MANUALMENTE EM FACES INTERNAS DE PAREDES, PARA AMBIENTE COM ÁREA  MAIOR QUE 10M2, ESPESSURA DE 20MM, COM EXECUÇÃO DE TALISCAS. AF_06/2014</t>
  </si>
  <si>
    <t>12.2.1.3</t>
  </si>
  <si>
    <t>12.2.1.4</t>
  </si>
  <si>
    <t>12.2.2</t>
  </si>
  <si>
    <t xml:space="preserve">AZULEJO </t>
  </si>
  <si>
    <t>12.2.2.1</t>
  </si>
  <si>
    <t>12.2.2.2</t>
  </si>
  <si>
    <t>PASTILHA CERÂMICA 10X10 - MARCA GABRIELLA OU EQUIVALENTE</t>
  </si>
  <si>
    <t>12.2.2.3</t>
  </si>
  <si>
    <t>REVESTIMENTO CERÂMICO PARA PAREDES INTERNAS COM PLACAS TIPO ESMALTADA EXTRA DE DIMENSÕES 30X30 CM APLICADAS EM AMBIENTES DE ÁREA MAIOR QUE 5 M² NA ALTURA INTEIRA DAS PAREDES. AF_06/2014</t>
  </si>
  <si>
    <t>12.2.2.4</t>
  </si>
  <si>
    <t>12.2.2.5</t>
  </si>
  <si>
    <t xml:space="preserve">REVESTIMENTO EM PLACA REPRESENTADO TIJOLO A VISTA 6,5X25,6 CM, COM ARGAMASSA PRÉ-FABRICADA ADITIVADA </t>
  </si>
  <si>
    <t>12.2.2.6</t>
  </si>
  <si>
    <t>12.2.3</t>
  </si>
  <si>
    <t>CANTONEIRAS</t>
  </si>
  <si>
    <t>12.2.3.1</t>
  </si>
  <si>
    <t>CANTONEIRA DE ALUMINIO 1"X1, PARA PROTECAO DE QUINA DE PAREDE</t>
  </si>
  <si>
    <t>12.2.3.2</t>
  </si>
  <si>
    <t>CANTONEIRA DE ALUMINIO 2"X2", PARA PROTECAO DE QUINA DE PAREDE</t>
  </si>
  <si>
    <t>12.2.4</t>
  </si>
  <si>
    <t>PEITORIS</t>
  </si>
  <si>
    <t>12.2.4.1</t>
  </si>
  <si>
    <t>PEITORIL EM GRANITO, POLIDO, TIPO ANDORINHA CINZA L= *15* CM, E=  *2,0* CM</t>
  </si>
  <si>
    <t>12.2.5</t>
  </si>
  <si>
    <t>SINALIZAÇÃO DE AMBIENTES</t>
  </si>
  <si>
    <t>12.2.5.1</t>
  </si>
  <si>
    <t>PLACA DE IDENTIFICAÇÃO PARA PORTAS EM AÇO INOX (ALTURA: 80 MM / LARGURA: 280 MM)</t>
  </si>
  <si>
    <t>12.2.6</t>
  </si>
  <si>
    <t>REMOÇÃO DE QUADROS</t>
  </si>
  <si>
    <t>12.2.6.1</t>
  </si>
  <si>
    <t>REMOÇÃO DE QUADRO - (NEGRO, VIDRO) (QUADRO NEGRO)</t>
  </si>
  <si>
    <t>12.2.6.2</t>
  </si>
  <si>
    <t>12.2.6.3</t>
  </si>
  <si>
    <t>12.2.6.4</t>
  </si>
  <si>
    <t>QUADRO DE VIDRO 8,0 MM COM ESTRUTURA DE MADEIRA E SUPORTE PARA APAGADOR - INSTALADO.</t>
  </si>
  <si>
    <t>12.3</t>
  </si>
  <si>
    <t>TETOS</t>
  </si>
  <si>
    <t>12.3.1</t>
  </si>
  <si>
    <t>12.3.1.1</t>
  </si>
  <si>
    <t>12.3.1.2</t>
  </si>
  <si>
    <t>EMBOÇO, PARA RECEBIMENTO DE CERÂMICA, EM ARGAMASSA TRAÇO 1:2:8, PREPARO MANUAL, APLICADO MANUALMENTE EM FACES INTERNAS DE PAREDES, PARA AMBIENTE COM ÁREA  ENTRE 5M2 E 10M2, ESPESSURA DE 20MM, COM EXECUÇÃO DE TALISCAS. AF_06/2014</t>
  </si>
  <si>
    <t>12.3.2</t>
  </si>
  <si>
    <t>FORROS</t>
  </si>
  <si>
    <t>12.3.2.1</t>
  </si>
  <si>
    <t>FORRO DE PVC LISO, BRANCO, REGUA DE 10 CM, ESPESSURA DE 8 MM A 10 MM (COM COLOCACAO / SEM ESTRUTURA METALICA)</t>
  </si>
  <si>
    <t>12.3.2.2</t>
  </si>
  <si>
    <t>FORRO EM PLACAS DE GESSO, PARA AMBIENTES COMERCIAIS. AF_05/2017_P</t>
  </si>
  <si>
    <t>12.3.2.3</t>
  </si>
  <si>
    <t>REMOÇÃO DE FORROS DE DRYWALL, PVC E FIBROMINERAL, DE FORMA MANUAL, SEM REAPROVEITAMENTO. AF_12/2017</t>
  </si>
  <si>
    <t>12.3.2.4</t>
  </si>
  <si>
    <t>ACABAMENTOS / APARELHOS</t>
  </si>
  <si>
    <t>13.1</t>
  </si>
  <si>
    <t>REMOÇÃO</t>
  </si>
  <si>
    <t>13.1.1</t>
  </si>
  <si>
    <t>REMOÇÃO DE ACESSÓRIOS, DE FORMA MANUAL, SEM REAPROVEITAMENTO. AF_12/2017</t>
  </si>
  <si>
    <t>13.1.2</t>
  </si>
  <si>
    <t>13.1.3</t>
  </si>
  <si>
    <t>13.1.4</t>
  </si>
  <si>
    <t>APLICAÇÃO E LIXAMENTO DE MASSA LÁTEX EM PAREDES, UMA DEMÃO. AF_06/2014</t>
  </si>
  <si>
    <t>13.1.5</t>
  </si>
  <si>
    <t>REMOÇÃO DE ACESSÓRIOS SANITÁRIOS</t>
  </si>
  <si>
    <t>13.1.6</t>
  </si>
  <si>
    <t>13.1.7</t>
  </si>
  <si>
    <t>13.1.8</t>
  </si>
  <si>
    <t>13.1.9</t>
  </si>
  <si>
    <t>13.1.10</t>
  </si>
  <si>
    <t>13.1.11</t>
  </si>
  <si>
    <t>13.1.12</t>
  </si>
  <si>
    <t>REMOÇÃO DE CHAMINÉ METÁLICA</t>
  </si>
  <si>
    <t>13.1.13</t>
  </si>
  <si>
    <t>RETIRADA DE BEBEDOURO DE INOX</t>
  </si>
  <si>
    <t>13.2</t>
  </si>
  <si>
    <t>LOUÇAS</t>
  </si>
  <si>
    <t>13.2.1</t>
  </si>
  <si>
    <t>BACIA SANITARIA (VASO) CONVENCIONAL DE LOUCA BRANCA</t>
  </si>
  <si>
    <t>13.2.2</t>
  </si>
  <si>
    <t>BACIA SIFONADA INFANTIL DE LOUÇA BRANCA OU EM CORES, COM TAMPA E ACESSORIOS</t>
  </si>
  <si>
    <t>13.2.3</t>
  </si>
  <si>
    <t>BACIA SANITARIA (VASO) CONVENCIONAL PARA PCD COM FURO FRONTAL, DE LOUCA BRANCA, COM ASSENTO</t>
  </si>
  <si>
    <t>13.2.4</t>
  </si>
  <si>
    <t>LAVATÓRIO LOUÇA BRANCA COM COLUNA, *44 X 35,5* CM, PADRÃO POPULAR, INCLUSO SIFÃO FLEXÍVEL EM PVC, VÁLVULA E ENGATE FLEXÍVEL 30CM EM PLÁSTICO E COM TORNEIRA CROMADA PADRÃO POPULAR - FORNECIMENTO E INSTALAÇÃO. AF_12/2013</t>
  </si>
  <si>
    <t>13.2.5</t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</si>
  <si>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</si>
  <si>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>13.2.6</t>
  </si>
  <si>
    <t>LAVATÓRIO LOUÇA BRANCA SUSPENSO, 29,5 X 39CM OU EQUIVALENTE, PADRÃO POPULAR, INCLUSO SIFÃO TIPO GARRAFA EM PVC, VÁLVULA E ENGATE FLEXÍVEL 30CM EM PLÁSTICO E TORNEIRA CROMADA DE MESA, PADRÃO POPULAR - FORNECIMENTO E INSTALAÇÃO. AF_12/2013</t>
  </si>
  <si>
    <t>13.2.7</t>
  </si>
  <si>
    <t>CUBA DE EMBUTIR DE AÇO INOXIDÁVEL MÉDIA, INCLUSO VÁLVULA TIPO AMERICANA E SIFÃO TIPO GARRAFA EM METAL CROMADO - FORNECIMENTO E INSTALAÇÃO. AF_12/2013</t>
  </si>
  <si>
    <t>13.2.8</t>
  </si>
  <si>
    <t>CUBA DE EMBUTIR OVAL EM LOUÇA BRANCA, 35 X 50CM OU EQUIVALENTE, INCLUSO VÁLVULA EM METAL CROMADO E SIFÃO FLEXÍVEL EM PVC - FORNECIMENTO E INSTALAÇÃO. AF_12/2013</t>
  </si>
  <si>
    <t>13.3</t>
  </si>
  <si>
    <t>BANCADAS</t>
  </si>
  <si>
    <t>13.3.1</t>
  </si>
  <si>
    <t>BANCADA DE GRANITO FIXADA SOBRE MÃO-FRANCESA EM AÇO GALVANIZADO (ESP.: 3 CM / LARGURA: 55 CM)</t>
  </si>
  <si>
    <t>13.3.2</t>
  </si>
  <si>
    <t>13.3.3</t>
  </si>
  <si>
    <t xml:space="preserve">TAMPO DE CANTO EM GRANITO CINZA ANDORINHA ESPESSURA 3CM E ACABAMENTO COM ALTURA DE 6CM, COM SUPORTE, DIMENSÕES: 113X60X27 CM (EXCLUSIVE CUBA) </t>
  </si>
  <si>
    <t>13.3.4</t>
  </si>
  <si>
    <t>BANCADA DE GRANITO FIXADA SOBRE MÃO-FRANCESA EM AÇO GALVANIZADO (ESP.: 3 CM / LARGURA: 55 CM) (MODELO ANDORINHA - COZINHA, BERÇÁRIO 1 E I.S MATERNAL)</t>
  </si>
  <si>
    <t>13.3.5</t>
  </si>
  <si>
    <t>13.3.6</t>
  </si>
  <si>
    <t>REMOÇÃO MANUAL DE REVESTIMENTO EM PEDRA</t>
  </si>
  <si>
    <t>13.3.7</t>
  </si>
  <si>
    <t>13.4</t>
  </si>
  <si>
    <t>ACESSÓRIOS</t>
  </si>
  <si>
    <t>13.4.1</t>
  </si>
  <si>
    <t>CHUVEIRO ELETRICO COMUM CORPO PLASTICO TIPO DUCHA, FORNECIMENTO E INSTALACAO</t>
  </si>
  <si>
    <t>13.4.2</t>
  </si>
  <si>
    <t>ESPELHO CRISTAL ESPESSURA 4MM, COM MOLDURA EM ALUMINIO E COMPENSADO 6MM PLASTIFICADO COLADO</t>
  </si>
  <si>
    <t>13.4.3</t>
  </si>
  <si>
    <t>PAPELEIRA PLASTICA TIPO DISPENSER PARA PAPEL HIGIENICO ROLAO</t>
  </si>
  <si>
    <t>13.4.4</t>
  </si>
  <si>
    <t>TOALHEIRO PLASTICO TIPO DISPENSER PARA PAPEL TOALHA INTERFOLHADO</t>
  </si>
  <si>
    <t>13.4.5</t>
  </si>
  <si>
    <t>SABONETEIRA DE SOBREPOR (FIXADA NA PAREDE), TIPO CONCHA, EM ACO INOXIDAVEL - FORNECIMENTO E INSTALACAO</t>
  </si>
  <si>
    <t>13.4.6</t>
  </si>
  <si>
    <t>BEBEDOURO INOX ELÉTRICO DE PRESSÃO CONJUGADO CAPACIDADE 40 L COLOCADO</t>
  </si>
  <si>
    <t>13.5</t>
  </si>
  <si>
    <t>METAIS</t>
  </si>
  <si>
    <t>13.5.1</t>
  </si>
  <si>
    <t xml:space="preserve">TORNEIRA ACIONAMENTO HIDROPNEUMATICO DE MESA DE 1/2" </t>
  </si>
  <si>
    <t>13.5.2</t>
  </si>
  <si>
    <t>TORNEIRA ACIONAMENTO HIDROPNEUMATICO DE MESA DE 1/2" (PCD)</t>
  </si>
  <si>
    <t>13.5.3</t>
  </si>
  <si>
    <t>TORNEIRA DE ACIONAMENTO HIDROPNEUMATICO DE PAREDE</t>
  </si>
  <si>
    <t>13.5.4</t>
  </si>
  <si>
    <t>TORNEIRA CROMADA TUBO MÓVEL, DE MESA, 1/2" OU 3/4", PARA PIA DE COZINHA, PADRÃO ALTO - FORNECIMENTO E INSTALAÇÃO. AF_12/2013</t>
  </si>
  <si>
    <t>13.5.5</t>
  </si>
  <si>
    <t>ACABAMENTO PARA VÁLVULA DE DESCARGA PARA PORTADORES DE NECESSIDADES ESPECIAIS</t>
  </si>
  <si>
    <t>13.5.6</t>
  </si>
  <si>
    <t>VALVULA DESCARGA 1.1/2" COM REGISTRO, ACABAMENTO EM METAL CROMADO - FORNECIMENTO E INSTALACAO</t>
  </si>
  <si>
    <t>13.5.7</t>
  </si>
  <si>
    <t>ACABAMENTO ANTI-VANDALISMO P/ VÁLVULA DE DESCARGA</t>
  </si>
  <si>
    <t>13.6</t>
  </si>
  <si>
    <t>METÁLICOS</t>
  </si>
  <si>
    <t>13.6.1</t>
  </si>
  <si>
    <t>BARRA DE APOIO RETA DE COMPRIMENTO DE 60CM PARA PAREDE OU PORTA, ALUMÍNIO (PCD)</t>
  </si>
  <si>
    <t>13.6.2</t>
  </si>
  <si>
    <t xml:space="preserve">BARRA DE APOIO DE SEGURANÇA ÂNGULAR, DIMENSÕES DE 80X80CM, PAREDE X PAREDE, ALUMÍNIO (PCD) (CUBA CANTO) </t>
  </si>
  <si>
    <t>ESQUADRIAS</t>
  </si>
  <si>
    <t>14.1</t>
  </si>
  <si>
    <t>PORTAS</t>
  </si>
  <si>
    <t>14.1.1</t>
  </si>
  <si>
    <t>PORTA EXTERNA DE ABRIR EM ITAÚBA COM DOBRADIÇA, (INCLUSO VISTA E CAIXILHO) (PM.01) (80X250)</t>
  </si>
  <si>
    <t>14.1.2</t>
  </si>
  <si>
    <t>PORTA INTERNA DE ABRIR EM ITAÚBA COM DOBRADIÇA (INCLUSO VISTA, CAIXILHO) (PM.02) (200X250CM)</t>
  </si>
  <si>
    <t>14.1.3</t>
  </si>
  <si>
    <t>PORTA EXTERNA DE ABRIR EM ITAÚBA COM DOBRADIÇA, (INCLUSO VISTA E CAIXILHO (R=30CM) (PM.03) (90X250)</t>
  </si>
  <si>
    <t>14.1.4</t>
  </si>
  <si>
    <t>KIT DE PORTA DE MADEIRA FRISADA, SEMI-OCA (LEVE OU MÉDIA), PADRÃO MÉDIO, 80X210CM, ESPESSURA DE 3,5CM, ITENS INCLUSOS: DOBRADIÇAS, MONTAGEM E INSTALAÇÃO DO BATENTE, SEM FECHADURA - FORNECIMENTO E INSTALAÇÃO. AF_08/2015</t>
  </si>
  <si>
    <t>14.1.5</t>
  </si>
  <si>
    <t>PORTA INTERNA DE ABRIR EM ITAÚBA COM DOBRADIÇA (INCLUSO VISTA, CAIXILHO)  (PM.05) (80X250CM)</t>
  </si>
  <si>
    <t>14.1.6</t>
  </si>
  <si>
    <t>PORTA EM ALUMÍNIO DE ABRIR TIPO VENEZIANA COM GUARNIÇÃO, FIXAÇÃO COM PARAFUSOS, PINTURA ESMALTE - FORNECIMENTO E INSTALAÇÃO. AF_08/2015</t>
  </si>
  <si>
    <t>14.1.7</t>
  </si>
  <si>
    <t>14.1.8</t>
  </si>
  <si>
    <t>14.1.9</t>
  </si>
  <si>
    <t>14.1.10</t>
  </si>
  <si>
    <t>ADUELA / MARCO / BATENTE PARA PORTA DE 80X210CM, PADRÃO MÉDIO - FORNECIMENTO E MONTAGEM. AF_08/2015</t>
  </si>
  <si>
    <t>14.1.11</t>
  </si>
  <si>
    <t>ADUELA / MARCO / BATENTE PARA PORTA DE 90X210CM, PADRÃO MÉDIO - FORNECIMENTO E MONTAGEM. AF_08/2015</t>
  </si>
  <si>
    <t>14.1.12</t>
  </si>
  <si>
    <t>ALIZAR / GUARNIÇÃO DE 5X1,5CM PARA PORTA DE 80X210CM FIXADO COM PREGOS, PADRÃO MÉDIO - FORNECIMENTO E INSTALAÇÃO. AF_08/2015</t>
  </si>
  <si>
    <t>14.1.13</t>
  </si>
  <si>
    <t>FECHADURA DE EMBUTIR PARA PORTAS INTERNAS, COMPLETA, ACABAMENTO PADRÃO MÉDIO, COM EXECUÇÃO DE FURO - FORNECIMENTO E INSTALAÇÃO. AF_08/2015</t>
  </si>
  <si>
    <t>14.1.14</t>
  </si>
  <si>
    <t>TARJETA TIPO LIVRE/OCUPADO PARA PORTA DE BANHEIRO</t>
  </si>
  <si>
    <t>14.1.15</t>
  </si>
  <si>
    <t>MOLA HIDRAULICA DE PISO PARA PORTA DE VIDRO TEMPERADO</t>
  </si>
  <si>
    <t>14.1.16</t>
  </si>
  <si>
    <t>FECHADURA COM MAÇANETA E CILINDRO ANTI-PÂNICO E BARRA ANTIPÂNICO. (PM.02)</t>
  </si>
  <si>
    <t>14.1.17</t>
  </si>
  <si>
    <t>INSTALAÇÃO DE CHAPA DE AÇO INOX EM PORTA DE MADEIRA PARA BANHEIRO (PCD) (PM.02 E PM.05)</t>
  </si>
  <si>
    <t>14.1.18</t>
  </si>
  <si>
    <t>PROTETOR PARA PORTAS COM FIXAÇÃO NO CHÃO</t>
  </si>
  <si>
    <t>14.1.19</t>
  </si>
  <si>
    <t>TELA DE NYLON COM MOLDURA DE PERFIS CHATOS DE ALUMÍNIO (LARGURA: 1/2" / ESPESSURA: 1/8"), A SER INSTALADA EM ESQUADRIAS EXISTENTES (PARA PORTA VENEZIANA E TA.01)</t>
  </si>
  <si>
    <t>14.1.20</t>
  </si>
  <si>
    <t>PORTA EM ALUMÍNIO DE ABRIR TIPO VENEZIANA COM GUARNIÇÃO, FIXAÇÃO COM PARAFUSOS - FORNECIMENTO E INSTALAÇÃO. AF_08/2015</t>
  </si>
  <si>
    <t>14.2</t>
  </si>
  <si>
    <t>JANELAS</t>
  </si>
  <si>
    <t>14.2.1</t>
  </si>
  <si>
    <t>JANELA DE ALUMINIO BASCULANTE, PINTURA ESMALTE, FIXAÇÃO COM ARGAMASSA, SEM VIDROS, PADRONIZADA. AF_07/2016 (JA.01 até JA.04)</t>
  </si>
  <si>
    <t>14.2.2</t>
  </si>
  <si>
    <t>JANELA VENEZIANA 4 FOLHAS SANFONADAS EM ALUMÍNIO PINTADO DE BRANCO - INSTALADA. (JA.05)</t>
  </si>
  <si>
    <t>14.2.3</t>
  </si>
  <si>
    <t>JANELA DE ALUMÍNIO COM PINTURA ELETROSTÁTICA EM CORES, GUILHOTINA, SEM VIDRO, COM BORBOLETAS, EM PERFIS SÉRIE 25 (JA.06).</t>
  </si>
  <si>
    <t>14.2.4</t>
  </si>
  <si>
    <t>VIDRO LISO COMUM TRANSPARENTE, ESPESSURA 6MM</t>
  </si>
  <si>
    <t>14.2.5</t>
  </si>
  <si>
    <t>VIDRO TRANSLUCIDO MINI-BOREAL 4 MM, EM CAIXILHOS COM OU SEM BAGUETES</t>
  </si>
  <si>
    <t>14.2.6</t>
  </si>
  <si>
    <t>PELÍCULA DE SEGURANÇA, REFLETIVA E DE CONTROLE SOLAR: 60% DE REFLEXÃO DE LUZ VISÍVEL, 5% DE TRANSMISSÃO DE RAIOS ULTRAVIOLETA, COLOCADA</t>
  </si>
  <si>
    <t>14.2.7</t>
  </si>
  <si>
    <t>14.3</t>
  </si>
  <si>
    <t>PORTÕES METÁLICOS</t>
  </si>
  <si>
    <t>14.3.1</t>
  </si>
  <si>
    <t>PORTAO EM TELA ARAME GALVANIZADO N.12 MALHA 2" E MOLDURA EM TUBOS DE ACO COM DUAS FOLHAS DE ABRIR, INCLUSO FERRAGENS</t>
  </si>
  <si>
    <t>14.3.2</t>
  </si>
  <si>
    <t>PORTÃO EM GRADIL DE AÇO GALVANIZADO</t>
  </si>
  <si>
    <t>14.4</t>
  </si>
  <si>
    <t xml:space="preserve">REMOÇÃO ESQUADRIAS </t>
  </si>
  <si>
    <t>14.4.1</t>
  </si>
  <si>
    <t>REMOÇÃO DE PORTA</t>
  </si>
  <si>
    <t>14.4.2</t>
  </si>
  <si>
    <t>REMOÇÃO DE ESQUADRIAS METÁLICAS</t>
  </si>
  <si>
    <t>14.4.3</t>
  </si>
  <si>
    <t>REMOÇÃO DE GRADES METÁLICAS</t>
  </si>
  <si>
    <t>PINTURAS</t>
  </si>
  <si>
    <t>15.1</t>
  </si>
  <si>
    <t>EXTERNAS</t>
  </si>
  <si>
    <t>15.1.1</t>
  </si>
  <si>
    <t>APLICAÇÃO MANUAL DE PINTURA COM TINTA LÁTEX ACRÍLICA EM PAREDES, DUAS DEMÃOS. AF_06/2014</t>
  </si>
  <si>
    <t>15.1.2</t>
  </si>
  <si>
    <t>15.1.3</t>
  </si>
  <si>
    <t>PINTURA ACRILICA EM PISO CIMENTADO DUAS DEMAOS</t>
  </si>
  <si>
    <t>15.1.4</t>
  </si>
  <si>
    <t>15.1.5</t>
  </si>
  <si>
    <t>15.1.6</t>
  </si>
  <si>
    <t>PINTURA ACRILICA PARA SINALIZAÇÃO HORIZONTAL EM PISO CIMENTADO</t>
  </si>
  <si>
    <t>15.1.7</t>
  </si>
  <si>
    <t>15.1.8</t>
  </si>
  <si>
    <t>15.2</t>
  </si>
  <si>
    <t>INTERNAS/FORROS</t>
  </si>
  <si>
    <t>15.2.1</t>
  </si>
  <si>
    <t>15.2.2</t>
  </si>
  <si>
    <t>15.2.3</t>
  </si>
  <si>
    <t>APLICAÇÃO MANUAL DE PINTURA COM TINTA LÁTEX ACRÍLICA EM TETO, DUAS DEMÃOS. AF_06/2014</t>
  </si>
  <si>
    <t>15.2.4</t>
  </si>
  <si>
    <t>APLICAÇÃO DE FUNDO SELADOR LÁTEX PVA EM TETO, UMA DEMÃO. AF_06/2014</t>
  </si>
  <si>
    <t>15.2.5</t>
  </si>
  <si>
    <t>MASSA CORRIDA PVA 2 DEMÃO, RENDIMENTO 0,90 L / M²</t>
  </si>
  <si>
    <t>15.3</t>
  </si>
  <si>
    <t xml:space="preserve">PINTURAS EM ESQUADRIAS </t>
  </si>
  <si>
    <t>15.3.1</t>
  </si>
  <si>
    <t>PINTURA ESMALTE ACETINADO PARA MADEIRA, DUAS DEMAOS, SOBRE FUNDO NIVELADOR BRANCO</t>
  </si>
  <si>
    <t>15.3.2</t>
  </si>
  <si>
    <t>FUNDO SINTETICO NIVELADOR BRANCO</t>
  </si>
  <si>
    <t>15.4</t>
  </si>
  <si>
    <t>PINTURA TUBULAÇÃO PVC</t>
  </si>
  <si>
    <t>15.4.1</t>
  </si>
  <si>
    <t>PINTURA ESMALTE ACETINADO, DUAS DEMAOS, SOBRE SUPERFICIE METALICA</t>
  </si>
  <si>
    <t>PAVIMENTAÇÃO</t>
  </si>
  <si>
    <t>16.1</t>
  </si>
  <si>
    <t>DEMOLIÇÃO DE PILARES E VIGAS EM CONCRETO ARMADO, DE FORMA MANUAL, SEM REAPROVEITAMENTO. AF_12/2017</t>
  </si>
  <si>
    <t>16.2</t>
  </si>
  <si>
    <t>16.3</t>
  </si>
  <si>
    <t>EXECUÇÃO DE PASSEIO (CALÇADA) OU PISO DE CONCRETO COM CONCRETO MOLDADO IN LOCO, FEITO EM OBRA, ACABAMENTO CONVENCIONAL, NÃO ARMADO. AF_07/2016</t>
  </si>
  <si>
    <t>16.4</t>
  </si>
  <si>
    <t>EXECUÇÃO DE PASSEIO EM PISO INTERTRAVADO, COM BLOCO RETANGULAR COR NATURAL DE 20 X 10 CM, ESPESSURA 6 CM. AF_12/2015</t>
  </si>
  <si>
    <t>16.5</t>
  </si>
  <si>
    <t>PISO CIMENTADO TRACO 1:3 (CIMENTO/AREIA) ACABAMENTO LISO ESPESSURA 2,0 CM PREPARO MANUAL DA ARGAMASSA INCLUSO ADITIVO IMPERMEABILIZANTE</t>
  </si>
  <si>
    <t>16.6</t>
  </si>
  <si>
    <t>EXECUÇÃO DE VIA EM PISO INTERTRAVADO, COM BLOCO RETANGULAR COR NATURAL DE 20 X 10 CM, ESPESSURA 8 CM. AF_12/2015</t>
  </si>
  <si>
    <t>16.7</t>
  </si>
  <si>
    <t>GUIA (MEIO-FIO) CONCRETO, MOLDADA  IN LOCO  EM TRECHO CURVO COM EXTRUSORA, 14 CM BASE X 30 CM ALTURA. AF_06/2016</t>
  </si>
  <si>
    <t>16.8</t>
  </si>
  <si>
    <t>LASTRO DE VALA COM PREPARO DE FUNDO, LARGURA MENOR QUE 1,5 M, COM CAMADA DE BRITA, LANÇAMENTO MANUAL, EM LOCAL COM NÍVEL BAIXO DE INTERFERÊNCIA. AF_06/2016</t>
  </si>
  <si>
    <t>16.9</t>
  </si>
  <si>
    <t>GELO BAIANO</t>
  </si>
  <si>
    <t>16.10</t>
  </si>
  <si>
    <t>EXECUÇÃO DE PASSEIO EM PISO INTERTRAVADO, COM BLOCO RETANGULAR COLORIDO DE 20 X 10 CM, ESPESSURA 6 CM. AF_12/2015</t>
  </si>
  <si>
    <t>16.11</t>
  </si>
  <si>
    <t>FABRICAÇÃO E APLICAÇÃO DE CONCRETO BETUMINOSO USINADO A QUENTE(CBUQ),CAP 50/70,  INCLUSIVE TRANSPORTE</t>
  </si>
  <si>
    <t>T</t>
  </si>
  <si>
    <t>SERVIÇOS COMPLEMENTARES</t>
  </si>
  <si>
    <t>17.1</t>
  </si>
  <si>
    <t>PAISAGISMO</t>
  </si>
  <si>
    <t>17.1.1</t>
  </si>
  <si>
    <t>LIMPEZA MANUAL DO TERRENO (C/ RASPAGEM SUPERFICIAL)</t>
  </si>
  <si>
    <t>17.1.2</t>
  </si>
  <si>
    <t>17.1.3</t>
  </si>
  <si>
    <t>PLANTIO DE ARBUSTO COM ALTURA 50 A 100CM, EM CAVA DE 60X60X60CM</t>
  </si>
  <si>
    <t>17.1.4</t>
  </si>
  <si>
    <t>17.1.5</t>
  </si>
  <si>
    <t>17.1.6</t>
  </si>
  <si>
    <t>PLANTIO DE GRAMA ESMERALDA EM ROLO</t>
  </si>
  <si>
    <t>17.2</t>
  </si>
  <si>
    <t>EQUIPAMENTOS URBANOS</t>
  </si>
  <si>
    <t>17.2.1</t>
  </si>
  <si>
    <t>RETIRADA E RECOLOCAÇÃO DE PLAYGROUND</t>
  </si>
  <si>
    <t>17.2.2</t>
  </si>
  <si>
    <t>BANCO EM CONCRETO MOLDADO "IN LOCO", COM FRISOS EM CONCRETO PARA FIXAÇÃO DE RIPAS</t>
  </si>
  <si>
    <t>17.2.3</t>
  </si>
  <si>
    <t>BICICLETÁRIO EM CONCRETO COM 8 PARACLICO METÁLICO FIXADO NA MURETA E NO PISO.</t>
  </si>
  <si>
    <t>17.2.4</t>
  </si>
  <si>
    <t>BICICLETÁRIO EM CONCRETO COM 6 PARACLICO METÁLICO FIXADO NA MURETA E NO PISO.</t>
  </si>
  <si>
    <t>17.2.5</t>
  </si>
  <si>
    <t>GANGORRA DUPLA CONFECIONADO EM AÇO GALVANIZADO PINTADO A PO COM ASSENTO EM MADEIRA ITAUBA, INSTALADA.</t>
  </si>
  <si>
    <t>17.2.6</t>
  </si>
  <si>
    <t>GIRA-GIRA CONFECIONADO EM TUBO 1 1/4" GALVANIZADO A FOGO COM RAIO DE 1,51M, INSTALADA.</t>
  </si>
  <si>
    <t>17.2.7</t>
  </si>
  <si>
    <t>BALANÇO PARA 4 LUGAR CONFECIONADO EM TUBO 2 1/2" GALVANIZADO PINTADO A PO, COM CORRENTES E ASSENTOS EM TABUA DE ITAUBA, INSTALADA.</t>
  </si>
  <si>
    <t>17.2.8</t>
  </si>
  <si>
    <t>17.2.9</t>
  </si>
  <si>
    <t>17.3</t>
  </si>
  <si>
    <t>MÓVEIS</t>
  </si>
  <si>
    <t>17.3.1</t>
  </si>
  <si>
    <t>REMOÇÃO DIVERSAS EM MADEIRA</t>
  </si>
  <si>
    <t>17.3.2</t>
  </si>
  <si>
    <t>ARMÁRIOS EM MDF BRANCO (CAIXA EXTERNA ENGROSSADA 30 MM), CONTENDO BALCÃO BANHEIRO: 3,05 (COMPRIMENTO) X 0,90 (ALTURA) X 1,00 (PROFUNDIDADE); AÉREO BANHEIRO: 3,05 (COMPRIMENTO) X 0,60 (ALTURA) X 0,30 (PROFUNDIDADE); BALCÃO COZINHA: 7,25 (COMPRIMENTO) X 0,90 (ALTURA) X 0,55 (PROFUNDIDADE); 1,47 (COMPRIMENTO) X 0,90 (ALTURA) X 0,55 (PROFUNDIDADE); 2,92 (COMPRIMENTO) X 0,90 (ALTURA) X 0,55 (PROFUNDIDADE) R$ 2.336,00  INCLUSO PUXADOR EM ALUMÍNIO; FUNDOS QUE ENCOSTEM NA PAREDE EM MDF MELAMINICO BRANCO 6MM DUPLA FACE; DOBRADIÇAS COM AMORTECEDOR; REFORÇOS EM MADEIRA MACIÇA; MONTAGEM E REGULAGEM.</t>
  </si>
  <si>
    <t>17.4</t>
  </si>
  <si>
    <t>JUNTA DE DILATAÇÃO</t>
  </si>
  <si>
    <t>17.4.1</t>
  </si>
  <si>
    <t>JUNTA DE DILATACAO PARA IMPERMEABILIZACAO, COM SELANTE ELASTICO MONOCOMPONENTE A BASE DE POLIURETANO, DIMENSOES 1X1CM.</t>
  </si>
  <si>
    <t>17.5</t>
  </si>
  <si>
    <t xml:space="preserve">LIMPEZA FINAL DE ENTREGA DE OBRA </t>
  </si>
  <si>
    <t>17.5.1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</si>
</sst>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R$&quot;\ #,##0.00"/>
    <numFmt numFmtId="170" formatCode="00"/>
    <numFmt numFmtId="171" formatCode="_(* #,##0.00_);_(* \(#,##0.00\);_(* &quot;-&quot;??_);_(@_)"/>
    <numFmt numFmtId="172" formatCode="0.00000000"/>
    <numFmt numFmtId="173" formatCode="_(&quot;R$ &quot;* #,##0.00_);_(&quot;R$ &quot;* \(#,##0.00\);_(&quot;R$ &quot;* &quot;-&quot;??_);_(@_)"/>
    <numFmt numFmtId="174" formatCode="0.0000%"/>
    <numFmt numFmtId="175" formatCode="#,##0.00_ ;\-#,##0.00\ "/>
    <numFmt numFmtId="176" formatCode="0.00000"/>
    <numFmt numFmtId="177" formatCode="0.000000"/>
    <numFmt numFmtId="178" formatCode="0.0000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8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8" fillId="7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" fillId="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8" fillId="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8" fillId="1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8" fillId="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8" fillId="6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13" borderId="0" applyNumberFormat="0" applyBorder="0" applyAlignment="0" applyProtection="0"/>
    <xf numFmtId="0" fontId="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6" borderId="0" applyNumberFormat="0" applyBorder="0" applyAlignment="0" applyProtection="0"/>
    <xf numFmtId="0" fontId="36" fillId="31" borderId="0" applyNumberFormat="0" applyBorder="0" applyAlignment="0" applyProtection="0"/>
    <xf numFmtId="0" fontId="9" fillId="32" borderId="0" applyNumberFormat="0" applyBorder="0" applyAlignment="0" applyProtection="0"/>
    <xf numFmtId="0" fontId="36" fillId="33" borderId="0" applyNumberFormat="0" applyBorder="0" applyAlignment="0" applyProtection="0"/>
    <xf numFmtId="0" fontId="9" fillId="18" borderId="0" applyNumberFormat="0" applyBorder="0" applyAlignment="0" applyProtection="0"/>
    <xf numFmtId="0" fontId="36" fillId="34" borderId="0" applyNumberFormat="0" applyBorder="0" applyAlignment="0" applyProtection="0"/>
    <xf numFmtId="0" fontId="9" fillId="3" borderId="0" applyNumberFormat="0" applyBorder="0" applyAlignment="0" applyProtection="0"/>
    <xf numFmtId="0" fontId="36" fillId="35" borderId="0" applyNumberFormat="0" applyBorder="0" applyAlignment="0" applyProtection="0"/>
    <xf numFmtId="0" fontId="9" fillId="6" borderId="0" applyNumberFormat="0" applyBorder="0" applyAlignment="0" applyProtection="0"/>
    <xf numFmtId="0" fontId="36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5" fillId="3" borderId="0" applyNumberFormat="0" applyBorder="0" applyAlignment="0" applyProtection="0"/>
    <xf numFmtId="0" fontId="37" fillId="40" borderId="0" applyNumberFormat="0" applyBorder="0" applyAlignment="0" applyProtection="0"/>
    <xf numFmtId="0" fontId="10" fillId="6" borderId="0" applyNumberFormat="0" applyBorder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38" fillId="42" borderId="2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39" fillId="44" borderId="3" applyNumberFormat="0" applyAlignment="0" applyProtection="0"/>
    <xf numFmtId="0" fontId="12" fillId="45" borderId="4" applyNumberFormat="0" applyAlignment="0" applyProtection="0"/>
    <xf numFmtId="0" fontId="40" fillId="0" borderId="5" applyNumberFormat="0" applyFill="0" applyAlignment="0" applyProtection="0"/>
    <xf numFmtId="0" fontId="18" fillId="0" borderId="6" applyNumberFormat="0" applyFill="0" applyAlignment="0" applyProtection="0"/>
    <xf numFmtId="0" fontId="12" fillId="45" borderId="4" applyNumberFormat="0" applyAlignment="0" applyProtection="0"/>
    <xf numFmtId="0" fontId="36" fillId="46" borderId="0" applyNumberFormat="0" applyBorder="0" applyAlignment="0" applyProtection="0"/>
    <xf numFmtId="0" fontId="9" fillId="47" borderId="0" applyNumberFormat="0" applyBorder="0" applyAlignment="0" applyProtection="0"/>
    <xf numFmtId="0" fontId="36" fillId="48" borderId="0" applyNumberFormat="0" applyBorder="0" applyAlignment="0" applyProtection="0"/>
    <xf numFmtId="0" fontId="9" fillId="32" borderId="0" applyNumberFormat="0" applyBorder="0" applyAlignment="0" applyProtection="0"/>
    <xf numFmtId="0" fontId="36" fillId="49" borderId="0" applyNumberFormat="0" applyBorder="0" applyAlignment="0" applyProtection="0"/>
    <xf numFmtId="0" fontId="9" fillId="18" borderId="0" applyNumberFormat="0" applyBorder="0" applyAlignment="0" applyProtection="0"/>
    <xf numFmtId="0" fontId="36" fillId="50" borderId="0" applyNumberFormat="0" applyBorder="0" applyAlignment="0" applyProtection="0"/>
    <xf numFmtId="0" fontId="9" fillId="51" borderId="0" applyNumberFormat="0" applyBorder="0" applyAlignment="0" applyProtection="0"/>
    <xf numFmtId="0" fontId="36" fillId="52" borderId="0" applyNumberFormat="0" applyBorder="0" applyAlignment="0" applyProtection="0"/>
    <xf numFmtId="0" fontId="9" fillId="28" borderId="0" applyNumberFormat="0" applyBorder="0" applyAlignment="0" applyProtection="0"/>
    <xf numFmtId="0" fontId="36" fillId="53" borderId="0" applyNumberFormat="0" applyBorder="0" applyAlignment="0" applyProtection="0"/>
    <xf numFmtId="0" fontId="9" fillId="38" borderId="0" applyNumberFormat="0" applyBorder="0" applyAlignment="0" applyProtection="0"/>
    <xf numFmtId="0" fontId="41" fillId="54" borderId="2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5" borderId="0" applyNumberFormat="0" applyBorder="0" applyAlignment="0" applyProtection="0"/>
    <xf numFmtId="0" fontId="15" fillId="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0" borderId="10" applyNumberFormat="0" applyFill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4" fillId="56" borderId="0" applyNumberFormat="0" applyBorder="0" applyAlignment="0" applyProtection="0"/>
    <xf numFmtId="0" fontId="2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57" borderId="11" applyNumberFormat="0" applyFont="0" applyAlignment="0" applyProtection="0"/>
    <xf numFmtId="0" fontId="35" fillId="57" borderId="11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42" borderId="14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41" fontId="0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8" fillId="0" borderId="16" applyNumberFormat="0" applyFill="0" applyAlignment="0" applyProtection="0"/>
    <xf numFmtId="0" fontId="51" fillId="0" borderId="17" applyNumberFormat="0" applyFill="0" applyAlignment="0" applyProtection="0"/>
    <xf numFmtId="0" fontId="29" fillId="0" borderId="18" applyNumberFormat="0" applyFill="0" applyAlignment="0" applyProtection="0"/>
    <xf numFmtId="0" fontId="52" fillId="0" borderId="19" applyNumberFormat="0" applyFill="0" applyAlignment="0" applyProtection="0"/>
    <xf numFmtId="0" fontId="30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43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58" borderId="0" xfId="0" applyNumberFormat="1" applyFont="1" applyFill="1" applyBorder="1" applyAlignment="1" applyProtection="1">
      <alignment vertical="center"/>
      <protection/>
    </xf>
    <xf numFmtId="0" fontId="0" fillId="58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58" borderId="23" xfId="0" applyNumberFormat="1" applyFont="1" applyFill="1" applyBorder="1" applyAlignment="1" applyProtection="1">
      <alignment horizontal="right" vertical="center"/>
      <protection/>
    </xf>
    <xf numFmtId="0" fontId="1" fillId="58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58" borderId="0" xfId="0" applyNumberFormat="1" applyFont="1" applyFill="1" applyBorder="1" applyAlignment="1" applyProtection="1">
      <alignment horizontal="right" vertical="center"/>
      <protection/>
    </xf>
    <xf numFmtId="0" fontId="7" fillId="58" borderId="0" xfId="139" applyNumberFormat="1" applyFont="1" applyFill="1" applyBorder="1" applyAlignment="1" applyProtection="1">
      <alignment vertical="center"/>
      <protection locked="0"/>
    </xf>
    <xf numFmtId="165" fontId="5" fillId="58" borderId="0" xfId="0" applyNumberFormat="1" applyFont="1" applyFill="1" applyBorder="1" applyAlignment="1" applyProtection="1">
      <alignment horizontal="left" vertical="center"/>
      <protection locked="0"/>
    </xf>
    <xf numFmtId="0" fontId="5" fillId="58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58" borderId="0" xfId="0" applyNumberFormat="1" applyFont="1" applyFill="1" applyBorder="1" applyAlignment="1" applyProtection="1">
      <alignment vertical="center"/>
      <protection/>
    </xf>
    <xf numFmtId="0" fontId="2" fillId="58" borderId="24" xfId="0" applyNumberFormat="1" applyFont="1" applyFill="1" applyBorder="1" applyAlignment="1" applyProtection="1">
      <alignment horizontal="right" vertical="center"/>
      <protection/>
    </xf>
    <xf numFmtId="14" fontId="0" fillId="58" borderId="25" xfId="0" applyNumberFormat="1" applyFont="1" applyFill="1" applyBorder="1" applyAlignment="1" applyProtection="1">
      <alignment horizontal="left" vertical="center"/>
      <protection/>
    </xf>
    <xf numFmtId="0" fontId="0" fillId="58" borderId="25" xfId="0" applyNumberFormat="1" applyFont="1" applyFill="1" applyBorder="1" applyAlignment="1" applyProtection="1">
      <alignment vertical="center"/>
      <protection/>
    </xf>
    <xf numFmtId="0" fontId="5" fillId="58" borderId="25" xfId="0" applyNumberFormat="1" applyFont="1" applyFill="1" applyBorder="1" applyAlignment="1" applyProtection="1">
      <alignment vertical="center"/>
      <protection/>
    </xf>
    <xf numFmtId="0" fontId="4" fillId="59" borderId="26" xfId="0" applyNumberFormat="1" applyFont="1" applyFill="1" applyBorder="1" applyAlignment="1" applyProtection="1">
      <alignment vertical="center"/>
      <protection/>
    </xf>
    <xf numFmtId="0" fontId="5" fillId="59" borderId="27" xfId="0" applyNumberFormat="1" applyFont="1" applyFill="1" applyBorder="1" applyAlignment="1" applyProtection="1">
      <alignment vertical="center"/>
      <protection/>
    </xf>
    <xf numFmtId="0" fontId="4" fillId="59" borderId="27" xfId="0" applyNumberFormat="1" applyFont="1" applyFill="1" applyBorder="1" applyAlignment="1" applyProtection="1">
      <alignment vertical="center"/>
      <protection/>
    </xf>
    <xf numFmtId="0" fontId="4" fillId="59" borderId="27" xfId="0" applyNumberFormat="1" applyFont="1" applyFill="1" applyBorder="1" applyAlignment="1" applyProtection="1">
      <alignment horizontal="right" vertical="center"/>
      <protection/>
    </xf>
    <xf numFmtId="4" fontId="4" fillId="59" borderId="28" xfId="0" applyNumberFormat="1" applyFont="1" applyFill="1" applyBorder="1" applyAlignment="1" applyProtection="1">
      <alignment horizontal="center" vertical="center"/>
      <protection/>
    </xf>
    <xf numFmtId="0" fontId="0" fillId="58" borderId="0" xfId="0" applyNumberFormat="1" applyFont="1" applyFill="1" applyBorder="1" applyAlignment="1" applyProtection="1">
      <alignment vertical="center"/>
      <protection/>
    </xf>
    <xf numFmtId="0" fontId="5" fillId="58" borderId="0" xfId="0" applyNumberFormat="1" applyFont="1" applyFill="1" applyBorder="1" applyAlignment="1" applyProtection="1">
      <alignment horizontal="right" vertical="center"/>
      <protection locked="0"/>
    </xf>
    <xf numFmtId="167" fontId="5" fillId="58" borderId="0" xfId="0" applyNumberFormat="1" applyFont="1" applyFill="1" applyBorder="1" applyAlignment="1" applyProtection="1">
      <alignment horizontal="left" vertical="center" wrapText="1"/>
      <protection/>
    </xf>
    <xf numFmtId="0" fontId="5" fillId="58" borderId="0" xfId="0" applyNumberFormat="1" applyFont="1" applyFill="1" applyBorder="1" applyAlignment="1" applyProtection="1">
      <alignment horizontal="center" vertical="top"/>
      <protection/>
    </xf>
    <xf numFmtId="0" fontId="5" fillId="58" borderId="0" xfId="0" applyNumberFormat="1" applyFont="1" applyFill="1" applyBorder="1" applyAlignment="1" applyProtection="1">
      <alignment vertical="center" wrapText="1"/>
      <protection/>
    </xf>
    <xf numFmtId="0" fontId="0" fillId="58" borderId="29" xfId="0" applyNumberFormat="1" applyFont="1" applyFill="1" applyBorder="1" applyAlignment="1" applyProtection="1">
      <alignment vertical="center" wrapText="1"/>
      <protection/>
    </xf>
    <xf numFmtId="0" fontId="0" fillId="58" borderId="29" xfId="0" applyNumberFormat="1" applyFont="1" applyFill="1" applyBorder="1" applyAlignment="1" applyProtection="1">
      <alignment vertical="center"/>
      <protection/>
    </xf>
    <xf numFmtId="0" fontId="0" fillId="58" borderId="29" xfId="0" applyNumberFormat="1" applyFont="1" applyFill="1" applyBorder="1" applyAlignment="1" applyProtection="1">
      <alignment vertical="center"/>
      <protection/>
    </xf>
    <xf numFmtId="0" fontId="4" fillId="58" borderId="0" xfId="0" applyNumberFormat="1" applyFont="1" applyFill="1" applyBorder="1" applyAlignment="1" applyProtection="1">
      <alignment horizontal="center" vertical="center" wrapText="1"/>
      <protection/>
    </xf>
    <xf numFmtId="0" fontId="5" fillId="58" borderId="0" xfId="0" applyNumberFormat="1" applyFont="1" applyFill="1" applyBorder="1" applyAlignment="1" applyProtection="1">
      <alignment horizontal="right" vertical="center"/>
      <protection/>
    </xf>
    <xf numFmtId="0" fontId="5" fillId="58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58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58" borderId="0" xfId="0" applyNumberFormat="1" applyFont="1" applyFill="1" applyBorder="1" applyAlignment="1" applyProtection="1">
      <alignment horizontal="left" vertical="center" wrapText="1"/>
      <protection/>
    </xf>
    <xf numFmtId="0" fontId="4" fillId="60" borderId="30" xfId="0" applyNumberFormat="1" applyFont="1" applyFill="1" applyBorder="1" applyAlignment="1" applyProtection="1">
      <alignment horizontal="center" vertical="center"/>
      <protection/>
    </xf>
    <xf numFmtId="0" fontId="4" fillId="61" borderId="30" xfId="0" applyNumberFormat="1" applyFont="1" applyFill="1" applyBorder="1" applyAlignment="1" applyProtection="1">
      <alignment vertical="center"/>
      <protection/>
    </xf>
    <xf numFmtId="4" fontId="5" fillId="62" borderId="31" xfId="0" applyNumberFormat="1" applyFont="1" applyFill="1" applyBorder="1" applyAlignment="1" applyProtection="1">
      <alignment horizontal="center" vertical="center"/>
      <protection/>
    </xf>
    <xf numFmtId="4" fontId="5" fillId="62" borderId="31" xfId="0" applyNumberFormat="1" applyFont="1" applyFill="1" applyBorder="1" applyAlignment="1" applyProtection="1">
      <alignment horizontal="center" vertical="center"/>
      <protection locked="0"/>
    </xf>
    <xf numFmtId="10" fontId="5" fillId="62" borderId="31" xfId="204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62" borderId="0" xfId="0" applyNumberFormat="1" applyFont="1" applyFill="1" applyBorder="1" applyAlignment="1" applyProtection="1">
      <alignment horizontal="center" vertical="center"/>
      <protection/>
    </xf>
    <xf numFmtId="0" fontId="4" fillId="62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30" xfId="171" applyNumberFormat="1" applyFont="1" applyFill="1" applyBorder="1" applyAlignment="1" applyProtection="1">
      <alignment horizontal="right" vertical="center" wrapText="1"/>
      <protection/>
    </xf>
    <xf numFmtId="0" fontId="5" fillId="0" borderId="30" xfId="171" applyFont="1" applyFill="1" applyBorder="1" applyAlignment="1" applyProtection="1">
      <alignment horizontal="left" vertical="center" wrapText="1"/>
      <protection/>
    </xf>
    <xf numFmtId="0" fontId="54" fillId="0" borderId="30" xfId="171" applyFont="1" applyFill="1" applyBorder="1" applyAlignment="1">
      <alignment horizontal="left" vertical="center"/>
      <protection/>
    </xf>
    <xf numFmtId="2" fontId="5" fillId="0" borderId="30" xfId="171" applyNumberFormat="1" applyFont="1" applyFill="1" applyBorder="1" applyAlignment="1" applyProtection="1">
      <alignment horizontal="right" vertical="center" wrapText="1"/>
      <protection/>
    </xf>
    <xf numFmtId="0" fontId="5" fillId="0" borderId="30" xfId="171" applyFont="1" applyFill="1" applyBorder="1" applyAlignment="1">
      <alignment horizontal="left" vertical="center"/>
      <protection/>
    </xf>
    <xf numFmtId="0" fontId="54" fillId="0" borderId="30" xfId="171" applyNumberFormat="1" applyFont="1" applyFill="1" applyBorder="1" applyAlignment="1" applyProtection="1">
      <alignment horizontal="left" vertical="center"/>
      <protection/>
    </xf>
    <xf numFmtId="0" fontId="54" fillId="0" borderId="30" xfId="171" applyFont="1" applyFill="1" applyBorder="1" applyAlignment="1" applyProtection="1">
      <alignment horizontal="center" vertical="center" wrapText="1"/>
      <protection/>
    </xf>
    <xf numFmtId="0" fontId="5" fillId="0" borderId="30" xfId="171" applyFont="1" applyFill="1" applyBorder="1" applyAlignment="1" applyProtection="1">
      <alignment horizontal="center" vertical="center"/>
      <protection/>
    </xf>
    <xf numFmtId="0" fontId="5" fillId="0" borderId="30" xfId="171" applyFont="1" applyFill="1" applyBorder="1" applyAlignment="1" applyProtection="1">
      <alignment horizontal="left" vertical="center"/>
      <protection/>
    </xf>
    <xf numFmtId="0" fontId="54" fillId="0" borderId="30" xfId="171" applyNumberFormat="1" applyFont="1" applyFill="1" applyBorder="1" applyAlignment="1">
      <alignment horizontal="left" vertical="center"/>
      <protection/>
    </xf>
    <xf numFmtId="0" fontId="5" fillId="0" borderId="30" xfId="171" applyFont="1" applyFill="1" applyBorder="1" applyAlignment="1" applyProtection="1">
      <alignment horizontal="center" vertical="center" wrapText="1"/>
      <protection/>
    </xf>
    <xf numFmtId="4" fontId="5" fillId="0" borderId="30" xfId="171" applyNumberFormat="1" applyFont="1" applyFill="1" applyBorder="1" applyAlignment="1">
      <alignment horizontal="right" vertical="center" wrapText="1"/>
      <protection/>
    </xf>
    <xf numFmtId="4" fontId="54" fillId="0" borderId="30" xfId="171" applyNumberFormat="1" applyFont="1" applyFill="1" applyBorder="1" applyAlignment="1" applyProtection="1">
      <alignment horizontal="right" vertical="center" wrapText="1"/>
      <protection/>
    </xf>
    <xf numFmtId="0" fontId="54" fillId="0" borderId="30" xfId="171" applyFont="1" applyFill="1" applyBorder="1" applyAlignment="1" applyProtection="1">
      <alignment horizontal="left" vertical="center"/>
      <protection/>
    </xf>
    <xf numFmtId="4" fontId="54" fillId="0" borderId="30" xfId="171" applyNumberFormat="1" applyFont="1" applyFill="1" applyBorder="1" applyAlignment="1">
      <alignment horizontal="right" vertical="center" wrapText="1"/>
      <protection/>
    </xf>
    <xf numFmtId="4" fontId="54" fillId="0" borderId="30" xfId="171" applyNumberFormat="1" applyFont="1" applyFill="1" applyBorder="1" applyAlignment="1" applyProtection="1">
      <alignment horizontal="right" vertical="center"/>
      <protection/>
    </xf>
    <xf numFmtId="4" fontId="5" fillId="0" borderId="30" xfId="171" applyNumberFormat="1" applyFont="1" applyFill="1" applyBorder="1" applyAlignment="1" applyProtection="1">
      <alignment horizontal="right" vertical="center"/>
      <protection/>
    </xf>
    <xf numFmtId="0" fontId="5" fillId="0" borderId="30" xfId="171" applyNumberFormat="1" applyFont="1" applyFill="1" applyBorder="1" applyAlignment="1">
      <alignment horizontal="left" vertical="center"/>
      <protection/>
    </xf>
    <xf numFmtId="0" fontId="54" fillId="0" borderId="30" xfId="171" applyFont="1" applyFill="1" applyBorder="1" applyAlignment="1">
      <alignment horizontal="left" vertical="center" wrapText="1"/>
      <protection/>
    </xf>
    <xf numFmtId="2" fontId="54" fillId="0" borderId="30" xfId="171" applyNumberFormat="1" applyFont="1" applyFill="1" applyBorder="1" applyAlignment="1">
      <alignment horizontal="right" vertical="center"/>
      <protection/>
    </xf>
    <xf numFmtId="2" fontId="54" fillId="0" borderId="30" xfId="171" applyNumberFormat="1" applyFont="1" applyFill="1" applyBorder="1" applyAlignment="1">
      <alignment horizontal="right" vertical="center" wrapText="1"/>
      <protection/>
    </xf>
    <xf numFmtId="0" fontId="54" fillId="0" borderId="30" xfId="171" applyFont="1" applyFill="1" applyBorder="1" applyAlignment="1" applyProtection="1">
      <alignment horizontal="left" vertical="center" wrapText="1"/>
      <protection/>
    </xf>
    <xf numFmtId="0" fontId="4" fillId="63" borderId="30" xfId="171" applyFont="1" applyFill="1" applyBorder="1" applyAlignment="1" applyProtection="1">
      <alignment horizontal="left" vertical="center"/>
      <protection/>
    </xf>
    <xf numFmtId="0" fontId="4" fillId="63" borderId="32" xfId="171" applyFont="1" applyFill="1" applyBorder="1" applyAlignment="1" applyProtection="1">
      <alignment vertical="center"/>
      <protection/>
    </xf>
    <xf numFmtId="0" fontId="4" fillId="63" borderId="33" xfId="171" applyFont="1" applyFill="1" applyBorder="1" applyAlignment="1" applyProtection="1">
      <alignment vertical="center"/>
      <protection/>
    </xf>
    <xf numFmtId="0" fontId="4" fillId="63" borderId="34" xfId="171" applyFont="1" applyFill="1" applyBorder="1" applyAlignment="1" applyProtection="1">
      <alignment vertical="center"/>
      <protection/>
    </xf>
    <xf numFmtId="0" fontId="4" fillId="63" borderId="30" xfId="171" applyFont="1" applyFill="1" applyBorder="1" applyAlignment="1" applyProtection="1">
      <alignment horizontal="left" vertical="center" wrapText="1"/>
      <protection/>
    </xf>
    <xf numFmtId="0" fontId="4" fillId="63" borderId="35" xfId="171" applyFont="1" applyFill="1" applyBorder="1" applyAlignment="1" applyProtection="1">
      <alignment vertical="center"/>
      <protection/>
    </xf>
    <xf numFmtId="0" fontId="55" fillId="0" borderId="0" xfId="17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164" fontId="3" fillId="58" borderId="36" xfId="0" applyNumberFormat="1" applyFont="1" applyFill="1" applyBorder="1" applyAlignment="1" applyProtection="1">
      <alignment horizontal="left" vertical="center" wrapText="1"/>
      <protection/>
    </xf>
    <xf numFmtId="0" fontId="0" fillId="58" borderId="37" xfId="0" applyNumberFormat="1" applyFont="1" applyFill="1" applyBorder="1" applyAlignment="1" applyProtection="1">
      <alignment vertical="center"/>
      <protection/>
    </xf>
    <xf numFmtId="0" fontId="0" fillId="58" borderId="38" xfId="0" applyNumberFormat="1" applyFont="1" applyFill="1" applyBorder="1" applyAlignment="1" applyProtection="1">
      <alignment vertical="center"/>
      <protection/>
    </xf>
    <xf numFmtId="0" fontId="34" fillId="0" borderId="0" xfId="171" applyFont="1" applyFill="1" applyBorder="1" applyAlignment="1" applyProtection="1">
      <alignment vertical="center"/>
      <protection/>
    </xf>
    <xf numFmtId="0" fontId="2" fillId="58" borderId="39" xfId="0" applyNumberFormat="1" applyFont="1" applyFill="1" applyBorder="1" applyAlignment="1" applyProtection="1">
      <alignment horizontal="right" vertical="center"/>
      <protection/>
    </xf>
    <xf numFmtId="0" fontId="0" fillId="58" borderId="36" xfId="0" applyNumberFormat="1" applyFont="1" applyFill="1" applyBorder="1" applyAlignment="1" applyProtection="1">
      <alignment vertical="center"/>
      <protection/>
    </xf>
    <xf numFmtId="0" fontId="0" fillId="58" borderId="40" xfId="0" applyNumberFormat="1" applyFont="1" applyFill="1" applyBorder="1" applyAlignment="1" applyProtection="1">
      <alignment vertical="center"/>
      <protection/>
    </xf>
    <xf numFmtId="3" fontId="4" fillId="60" borderId="32" xfId="0" applyNumberFormat="1" applyFont="1" applyFill="1" applyBorder="1" applyAlignment="1" applyProtection="1">
      <alignment horizontal="center" vertical="center"/>
      <protection locked="0"/>
    </xf>
    <xf numFmtId="0" fontId="4" fillId="62" borderId="0" xfId="0" applyNumberFormat="1" applyFont="1" applyFill="1" applyBorder="1" applyAlignment="1" applyProtection="1">
      <alignment vertical="center"/>
      <protection/>
    </xf>
    <xf numFmtId="0" fontId="4" fillId="60" borderId="26" xfId="0" applyNumberFormat="1" applyFont="1" applyFill="1" applyBorder="1" applyAlignment="1" applyProtection="1">
      <alignment horizontal="left" vertical="center"/>
      <protection/>
    </xf>
    <xf numFmtId="0" fontId="1" fillId="60" borderId="31" xfId="0" applyNumberFormat="1" applyFont="1" applyFill="1" applyBorder="1" applyAlignment="1" applyProtection="1">
      <alignment horizontal="center" vertical="center"/>
      <protection/>
    </xf>
    <xf numFmtId="0" fontId="1" fillId="60" borderId="41" xfId="0" applyNumberFormat="1" applyFont="1" applyFill="1" applyBorder="1" applyAlignment="1" applyProtection="1">
      <alignment horizontal="center" vertical="center"/>
      <protection/>
    </xf>
    <xf numFmtId="0" fontId="4" fillId="58" borderId="0" xfId="0" applyNumberFormat="1" applyFont="1" applyFill="1" applyBorder="1" applyAlignment="1" applyProtection="1">
      <alignment horizontal="center" vertical="center"/>
      <protection/>
    </xf>
    <xf numFmtId="0" fontId="4" fillId="60" borderId="31" xfId="0" applyNumberFormat="1" applyFont="1" applyFill="1" applyBorder="1" applyAlignment="1" applyProtection="1">
      <alignment horizontal="center" vertical="center" wrapText="1"/>
      <protection/>
    </xf>
    <xf numFmtId="0" fontId="4" fillId="60" borderId="31" xfId="0" applyNumberFormat="1" applyFont="1" applyFill="1" applyBorder="1" applyAlignment="1" applyProtection="1">
      <alignment horizontal="center" vertical="center"/>
      <protection/>
    </xf>
    <xf numFmtId="0" fontId="4" fillId="60" borderId="28" xfId="0" applyNumberFormat="1" applyFont="1" applyFill="1" applyBorder="1" applyAlignment="1" applyProtection="1">
      <alignment horizontal="center" vertical="center"/>
      <protection/>
    </xf>
    <xf numFmtId="0" fontId="4" fillId="60" borderId="42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166" fontId="4" fillId="0" borderId="31" xfId="156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60" borderId="31" xfId="0" applyNumberFormat="1" applyFont="1" applyFill="1" applyBorder="1" applyAlignment="1" applyProtection="1">
      <alignment horizontal="left" vertical="center"/>
      <protection locked="0"/>
    </xf>
    <xf numFmtId="0" fontId="4" fillId="60" borderId="28" xfId="0" applyNumberFormat="1" applyFont="1" applyFill="1" applyBorder="1" applyAlignment="1" applyProtection="1">
      <alignment horizontal="left" vertical="center"/>
      <protection locked="0"/>
    </xf>
    <xf numFmtId="0" fontId="4" fillId="60" borderId="42" xfId="0" applyNumberFormat="1" applyFont="1" applyFill="1" applyBorder="1" applyAlignment="1" applyProtection="1">
      <alignment horizontal="left" vertical="center"/>
      <protection locked="0"/>
    </xf>
    <xf numFmtId="0" fontId="5" fillId="58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61" borderId="30" xfId="0" applyNumberFormat="1" applyFont="1" applyFill="1" applyBorder="1" applyAlignment="1" applyProtection="1">
      <alignment horizontal="center" vertical="center"/>
      <protection/>
    </xf>
    <xf numFmtId="0" fontId="4" fillId="60" borderId="31" xfId="0" applyNumberFormat="1" applyFont="1" applyFill="1" applyBorder="1" applyAlignment="1" applyProtection="1">
      <alignment horizontal="left" vertical="center"/>
      <protection/>
    </xf>
    <xf numFmtId="0" fontId="4" fillId="60" borderId="41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61" borderId="28" xfId="0" applyNumberFormat="1" applyFont="1" applyFill="1" applyBorder="1" applyAlignment="1" applyProtection="1">
      <alignment horizontal="center" vertical="center"/>
      <protection/>
    </xf>
    <xf numFmtId="0" fontId="4" fillId="60" borderId="26" xfId="0" applyNumberFormat="1" applyFont="1" applyFill="1" applyBorder="1" applyAlignment="1" applyProtection="1">
      <alignment horizontal="center" vertical="center"/>
      <protection/>
    </xf>
  </cellXfs>
  <cellStyles count="2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3" xfId="23"/>
    <cellStyle name="20% - Ênfase2" xfId="24"/>
    <cellStyle name="20% - Ênfase2 2" xfId="25"/>
    <cellStyle name="20% - Ênfase2 3" xfId="26"/>
    <cellStyle name="20% - Ênfase3" xfId="27"/>
    <cellStyle name="20% - Ênfase3 2" xfId="28"/>
    <cellStyle name="20% - Ênfase3 3" xfId="29"/>
    <cellStyle name="20% - Ênfase4" xfId="30"/>
    <cellStyle name="20% - Ênfase4 2" xfId="31"/>
    <cellStyle name="20% - Ênfase4 3" xfId="32"/>
    <cellStyle name="20% - Ênfase5" xfId="33"/>
    <cellStyle name="20% - Ênfase5 2" xfId="34"/>
    <cellStyle name="20% - Ênfase5 3" xfId="35"/>
    <cellStyle name="20% - Ênfase6" xfId="36"/>
    <cellStyle name="20% - Ênfase6 2" xfId="37"/>
    <cellStyle name="20% - Ênfase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Ênfase1" xfId="45"/>
    <cellStyle name="40% - Ênfase1 2" xfId="46"/>
    <cellStyle name="40% - Ênfase1 3" xfId="47"/>
    <cellStyle name="40% - Ênfase2" xfId="48"/>
    <cellStyle name="40% - Ênfase2 2" xfId="49"/>
    <cellStyle name="40% - Ênfase2 3" xfId="50"/>
    <cellStyle name="40% - Ênfase3" xfId="51"/>
    <cellStyle name="40% - Ênfase3 2" xfId="52"/>
    <cellStyle name="40% - Ênfase3 3" xfId="53"/>
    <cellStyle name="40% - Ênfase4" xfId="54"/>
    <cellStyle name="40% - Ênfase4 2" xfId="55"/>
    <cellStyle name="40% - Ênfase4 3" xfId="56"/>
    <cellStyle name="40% - Ênfase5" xfId="57"/>
    <cellStyle name="40% - Ênfase5 2" xfId="58"/>
    <cellStyle name="40% - Ênfase5 3" xfId="59"/>
    <cellStyle name="40% - Ênfase6" xfId="60"/>
    <cellStyle name="40% - Ênfase6 2" xfId="61"/>
    <cellStyle name="40% - Ênfase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Ênfase1" xfId="69"/>
    <cellStyle name="60% - Ênfase1 2" xfId="70"/>
    <cellStyle name="60% - Ênfase2" xfId="71"/>
    <cellStyle name="60% - Ênfase2 2" xfId="72"/>
    <cellStyle name="60% - Ênfase3" xfId="73"/>
    <cellStyle name="60% - Ênfase3 2" xfId="74"/>
    <cellStyle name="60% - Ênfase4" xfId="75"/>
    <cellStyle name="60% - Ênfase4 2" xfId="76"/>
    <cellStyle name="60% - Ênfase5" xfId="77"/>
    <cellStyle name="60% - Ênfase5 2" xfId="78"/>
    <cellStyle name="60% - Ênfase6" xfId="79"/>
    <cellStyle name="60% - Ênfase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Bom" xfId="88"/>
    <cellStyle name="Bom 2" xfId="89"/>
    <cellStyle name="Calculation" xfId="90"/>
    <cellStyle name="Calculation 2" xfId="91"/>
    <cellStyle name="Calculation 2 2" xfId="92"/>
    <cellStyle name="Calculation 2 3" xfId="93"/>
    <cellStyle name="Calculation 2 4" xfId="94"/>
    <cellStyle name="Calculation 3" xfId="95"/>
    <cellStyle name="Calculation 4" xfId="96"/>
    <cellStyle name="Calculation 5" xfId="97"/>
    <cellStyle name="Cálculo" xfId="98"/>
    <cellStyle name="Cálculo 2" xfId="99"/>
    <cellStyle name="Cálculo 2 2" xfId="100"/>
    <cellStyle name="Cálculo 2 3" xfId="101"/>
    <cellStyle name="Cálculo 2 4" xfId="102"/>
    <cellStyle name="Cálculo 3" xfId="103"/>
    <cellStyle name="Cálculo 3 2" xfId="104"/>
    <cellStyle name="Cálculo 3 3" xfId="105"/>
    <cellStyle name="Cálculo 3 4" xfId="106"/>
    <cellStyle name="Célula de Verificação" xfId="107"/>
    <cellStyle name="Célula de Verificação 2" xfId="108"/>
    <cellStyle name="Célula Vinculada" xfId="109"/>
    <cellStyle name="Célula Vinculada 2" xfId="110"/>
    <cellStyle name="Check Cell" xfId="111"/>
    <cellStyle name="Ênfase1" xfId="112"/>
    <cellStyle name="Ênfase1 2" xfId="113"/>
    <cellStyle name="Ênfase2" xfId="114"/>
    <cellStyle name="Ênfase2 2" xfId="115"/>
    <cellStyle name="Ênfase3" xfId="116"/>
    <cellStyle name="Ênfase3 2" xfId="117"/>
    <cellStyle name="Ênfase4" xfId="118"/>
    <cellStyle name="Ênfase4 2" xfId="119"/>
    <cellStyle name="Ênfase5" xfId="120"/>
    <cellStyle name="Ênfase5 2" xfId="121"/>
    <cellStyle name="Ênfase6" xfId="122"/>
    <cellStyle name="Ênfase6 2" xfId="123"/>
    <cellStyle name="Entrada" xfId="124"/>
    <cellStyle name="Entrada 2" xfId="125"/>
    <cellStyle name="Entrada 2 2" xfId="126"/>
    <cellStyle name="Entrada 2 3" xfId="127"/>
    <cellStyle name="Entrada 2 4" xfId="128"/>
    <cellStyle name="Entrada 3" xfId="129"/>
    <cellStyle name="Entrada 3 2" xfId="130"/>
    <cellStyle name="Entrada 3 3" xfId="131"/>
    <cellStyle name="Entrada 3 4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Hyperlink" xfId="139"/>
    <cellStyle name="Hiperlink 13" xfId="140"/>
    <cellStyle name="Hiperlink 2" xfId="141"/>
    <cellStyle name="Hiperlink 2 2" xfId="142"/>
    <cellStyle name="Hiperlink 3" xfId="143"/>
    <cellStyle name="Hiperlink 4" xfId="144"/>
    <cellStyle name="Incorreto" xfId="145"/>
    <cellStyle name="Incorreto 2" xfId="146"/>
    <cellStyle name="Input" xfId="147"/>
    <cellStyle name="Input 2" xfId="148"/>
    <cellStyle name="Input 2 2" xfId="149"/>
    <cellStyle name="Input 2 3" xfId="150"/>
    <cellStyle name="Input 2 4" xfId="151"/>
    <cellStyle name="Input 3" xfId="152"/>
    <cellStyle name="Input 4" xfId="153"/>
    <cellStyle name="Input 5" xfId="154"/>
    <cellStyle name="Linked Cell" xfId="155"/>
    <cellStyle name="Currency" xfId="156"/>
    <cellStyle name="Currency [0]" xfId="157"/>
    <cellStyle name="Moeda 2" xfId="158"/>
    <cellStyle name="Moeda 2 2" xfId="159"/>
    <cellStyle name="Moeda 2 3" xfId="160"/>
    <cellStyle name="Moeda 3" xfId="161"/>
    <cellStyle name="Moeda 4" xfId="162"/>
    <cellStyle name="Moeda 5" xfId="163"/>
    <cellStyle name="Moeda 6" xfId="164"/>
    <cellStyle name="Neutra" xfId="165"/>
    <cellStyle name="Neutra 2" xfId="166"/>
    <cellStyle name="Neutral" xfId="167"/>
    <cellStyle name="Normal 2" xfId="168"/>
    <cellStyle name="Normal 2 2" xfId="169"/>
    <cellStyle name="Normal 2 3" xfId="170"/>
    <cellStyle name="Normal 3" xfId="171"/>
    <cellStyle name="Normal 3 2" xfId="172"/>
    <cellStyle name="Normal 4" xfId="173"/>
    <cellStyle name="Nota" xfId="174"/>
    <cellStyle name="Nota 2" xfId="175"/>
    <cellStyle name="Nota 3" xfId="176"/>
    <cellStyle name="Nota 3 2" xfId="177"/>
    <cellStyle name="Nota 3 3" xfId="178"/>
    <cellStyle name="Nota 3 4" xfId="179"/>
    <cellStyle name="Nota 4" xfId="180"/>
    <cellStyle name="Nota 4 2" xfId="181"/>
    <cellStyle name="Nota 4 3" xfId="182"/>
    <cellStyle name="Nota 4 4" xfId="183"/>
    <cellStyle name="Nota 5" xfId="184"/>
    <cellStyle name="Nota 5 2" xfId="185"/>
    <cellStyle name="Nota 5 3" xfId="186"/>
    <cellStyle name="Nota 5 4" xfId="187"/>
    <cellStyle name="Note" xfId="188"/>
    <cellStyle name="Note 2" xfId="189"/>
    <cellStyle name="Note 2 2" xfId="190"/>
    <cellStyle name="Note 2 3" xfId="191"/>
    <cellStyle name="Note 2 4" xfId="192"/>
    <cellStyle name="Note 3" xfId="193"/>
    <cellStyle name="Note 4" xfId="194"/>
    <cellStyle name="Note 5" xfId="195"/>
    <cellStyle name="Output" xfId="196"/>
    <cellStyle name="Output 2" xfId="197"/>
    <cellStyle name="Output 2 2" xfId="198"/>
    <cellStyle name="Output 2 3" xfId="199"/>
    <cellStyle name="Output 2 4" xfId="200"/>
    <cellStyle name="Output 3" xfId="201"/>
    <cellStyle name="Output 4" xfId="202"/>
    <cellStyle name="Output 5" xfId="203"/>
    <cellStyle name="Percent" xfId="204"/>
    <cellStyle name="Porcentagem 2" xfId="205"/>
    <cellStyle name="Porcentagem 2 2" xfId="206"/>
    <cellStyle name="Porcentagem 3" xfId="207"/>
    <cellStyle name="Saída" xfId="208"/>
    <cellStyle name="Saída 2" xfId="209"/>
    <cellStyle name="Saída 2 2" xfId="210"/>
    <cellStyle name="Saída 2 3" xfId="211"/>
    <cellStyle name="Saída 2 4" xfId="212"/>
    <cellStyle name="Saída 3" xfId="213"/>
    <cellStyle name="Saída 3 2" xfId="214"/>
    <cellStyle name="Saída 3 3" xfId="215"/>
    <cellStyle name="Saída 3 4" xfId="216"/>
    <cellStyle name="Comma [0]" xfId="217"/>
    <cellStyle name="Separador de milhares 17" xfId="218"/>
    <cellStyle name="Separador de milhares 19" xfId="219"/>
    <cellStyle name="Separador de milhares 2" xfId="220"/>
    <cellStyle name="Separador de milhares 2 2" xfId="221"/>
    <cellStyle name="Separador de milhares 22" xfId="222"/>
    <cellStyle name="Separador de milhares 25" xfId="223"/>
    <cellStyle name="Separador de milhares 3" xfId="224"/>
    <cellStyle name="Separador de milhares 3 2" xfId="225"/>
    <cellStyle name="Separador de milhares 3 3" xfId="226"/>
    <cellStyle name="Separador de milhares 5" xfId="227"/>
    <cellStyle name="Separador de milhares 9" xfId="228"/>
    <cellStyle name="Texto de Aviso" xfId="229"/>
    <cellStyle name="Texto de Aviso 2" xfId="230"/>
    <cellStyle name="Texto Explicativo" xfId="231"/>
    <cellStyle name="Texto Explicativo 2" xfId="232"/>
    <cellStyle name="Title" xfId="233"/>
    <cellStyle name="Título" xfId="234"/>
    <cellStyle name="Título 1" xfId="235"/>
    <cellStyle name="Título 1 2" xfId="236"/>
    <cellStyle name="Título 2" xfId="237"/>
    <cellStyle name="Título 2 2" xfId="238"/>
    <cellStyle name="Título 3" xfId="239"/>
    <cellStyle name="Título 3 2" xfId="240"/>
    <cellStyle name="Título 4" xfId="241"/>
    <cellStyle name="Título 4 2" xfId="242"/>
    <cellStyle name="Título 5" xfId="243"/>
    <cellStyle name="Total" xfId="244"/>
    <cellStyle name="Total 2" xfId="245"/>
    <cellStyle name="Total 2 2" xfId="246"/>
    <cellStyle name="Total 2 3" xfId="247"/>
    <cellStyle name="Total 2 4" xfId="248"/>
    <cellStyle name="Total 3" xfId="249"/>
    <cellStyle name="Total 3 2" xfId="250"/>
    <cellStyle name="Total 3 3" xfId="251"/>
    <cellStyle name="Total 3 4" xfId="252"/>
    <cellStyle name="Comma" xfId="253"/>
    <cellStyle name="Vírgula 2" xfId="254"/>
    <cellStyle name="Vírgula 3" xfId="255"/>
    <cellStyle name="Vírgula 4" xfId="256"/>
    <cellStyle name="Vírgula 5" xfId="257"/>
    <cellStyle name="Vírgula 6" xfId="258"/>
    <cellStyle name="Warning Text" xfId="259"/>
  </cellStyles>
  <dxfs count="6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79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2.5742187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25.00390625" style="1" customWidth="1"/>
    <col min="11" max="11" width="21.42187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4"/>
    </row>
    <row r="2" spans="2:11" ht="13.5">
      <c r="B2" s="77"/>
      <c r="C2" s="73"/>
      <c r="D2" s="78"/>
      <c r="E2" s="78"/>
      <c r="F2" s="78"/>
      <c r="G2" s="78"/>
      <c r="H2" s="78"/>
      <c r="I2" s="78"/>
      <c r="J2" s="78"/>
      <c r="K2" s="74"/>
    </row>
    <row r="3" spans="2:11" ht="15.75">
      <c r="B3" s="4" t="s">
        <v>45</v>
      </c>
      <c r="C3" s="34">
        <v>2472018</v>
      </c>
      <c r="K3" s="79"/>
    </row>
    <row r="4" spans="2:11" ht="15.75">
      <c r="B4" s="4" t="s">
        <v>37</v>
      </c>
      <c r="C4" s="5"/>
      <c r="K4" s="79"/>
    </row>
    <row r="5" spans="2:11" ht="15">
      <c r="B5" s="4" t="s">
        <v>1</v>
      </c>
      <c r="C5" s="6"/>
      <c r="E5" s="7" t="s">
        <v>2</v>
      </c>
      <c r="F5" s="7"/>
      <c r="G5" s="7"/>
      <c r="H5" s="8"/>
      <c r="K5" s="79"/>
    </row>
    <row r="6" spans="2:11" ht="15">
      <c r="B6" s="4" t="s">
        <v>3</v>
      </c>
      <c r="C6" s="9"/>
      <c r="E6" s="7" t="s">
        <v>4</v>
      </c>
      <c r="F6" s="7"/>
      <c r="G6" s="7"/>
      <c r="H6" s="10"/>
      <c r="K6" s="79"/>
    </row>
    <row r="7" spans="2:11" ht="15">
      <c r="B7" s="4" t="s">
        <v>5</v>
      </c>
      <c r="C7" s="11"/>
      <c r="E7" s="7"/>
      <c r="F7" s="7"/>
      <c r="G7" s="7"/>
      <c r="H7" s="12"/>
      <c r="K7" s="79"/>
    </row>
    <row r="8" spans="2:11" ht="14.25">
      <c r="B8" s="13"/>
      <c r="C8" s="14"/>
      <c r="D8" s="15"/>
      <c r="E8" s="16"/>
      <c r="F8" s="16"/>
      <c r="G8" s="16"/>
      <c r="H8" s="16"/>
      <c r="I8" s="15"/>
      <c r="J8" s="15"/>
      <c r="K8" s="75"/>
    </row>
    <row r="10" spans="2:11" ht="15">
      <c r="B10" s="85" t="s">
        <v>6</v>
      </c>
      <c r="C10" s="85"/>
      <c r="D10" s="85"/>
      <c r="E10" s="85"/>
      <c r="F10" s="85"/>
      <c r="G10" s="85"/>
      <c r="H10" s="85"/>
      <c r="I10" s="85"/>
      <c r="J10" s="85"/>
      <c r="K10" s="85"/>
    </row>
    <row r="12" spans="2:11" ht="15">
      <c r="B12" s="86" t="s">
        <v>7</v>
      </c>
      <c r="C12" s="86"/>
      <c r="D12" s="87" t="s">
        <v>8</v>
      </c>
      <c r="E12" s="87"/>
      <c r="F12" s="87"/>
      <c r="G12" s="87"/>
      <c r="H12" s="87"/>
      <c r="I12" s="87" t="s">
        <v>9</v>
      </c>
      <c r="J12" s="88"/>
      <c r="K12" s="89"/>
    </row>
    <row r="13" spans="2:11" ht="63.75" customHeight="1">
      <c r="B13" s="90" t="s">
        <v>57</v>
      </c>
      <c r="C13" s="90"/>
      <c r="D13" s="91">
        <f>K768</f>
        <v>0</v>
      </c>
      <c r="E13" s="91"/>
      <c r="F13" s="91"/>
      <c r="G13" s="91"/>
      <c r="H13" s="91"/>
      <c r="I13" s="92" t="str">
        <f>_xlfn.IFERROR(IF(D13=0,"(INFORMAR AQUI O VALOR POR EXTENSO)",CONVERTERPARAEXTENSO(D13)),"(INFORMAR AQUI O VALOR POR EXTENSO)")</f>
        <v>(INFORMAR AQUI O VALOR POR EXTENSO)</v>
      </c>
      <c r="J13" s="92"/>
      <c r="K13" s="93"/>
    </row>
    <row r="15" spans="2:11" ht="15">
      <c r="B15" s="82" t="s">
        <v>10</v>
      </c>
      <c r="C15" s="82"/>
      <c r="D15" s="80"/>
      <c r="E15" s="94" t="str">
        <f>_xlfn.IFERROR(IF(D15="","(INFORMAR AQUI O PRAZO POR EXTENSO) dias","("&amp;EXTENSO(TRUNC(D15,0))&amp;")"&amp;" dias"),"(INFORMAR AQUI O PRAZO POR EXTENSO) dias")</f>
        <v>(INFORMAR AQUI O PRAZO POR EXTENSO) dias</v>
      </c>
      <c r="F15" s="95"/>
      <c r="G15" s="95"/>
      <c r="H15" s="95"/>
      <c r="I15" s="95"/>
      <c r="J15" s="95"/>
      <c r="K15" s="96"/>
    </row>
    <row r="17" spans="2:11" ht="15">
      <c r="B17" s="100" t="s">
        <v>11</v>
      </c>
      <c r="C17" s="100"/>
      <c r="D17" s="100"/>
      <c r="E17" s="100"/>
      <c r="F17" s="100"/>
      <c r="G17" s="100"/>
      <c r="H17" s="100"/>
      <c r="I17" s="100"/>
      <c r="J17" s="100"/>
      <c r="K17" s="101"/>
    </row>
    <row r="18" spans="2:11" ht="27" customHeight="1">
      <c r="B18" s="102" t="s">
        <v>12</v>
      </c>
      <c r="C18" s="102"/>
      <c r="D18" s="102"/>
      <c r="E18" s="102"/>
      <c r="F18" s="102"/>
      <c r="G18" s="102"/>
      <c r="H18" s="102"/>
      <c r="I18" s="102"/>
      <c r="J18" s="102"/>
      <c r="K18" s="103"/>
    </row>
    <row r="19" spans="1:14" ht="15">
      <c r="A19" s="3"/>
      <c r="B19" s="41"/>
      <c r="C19" s="41"/>
      <c r="D19" s="41"/>
      <c r="E19" s="41"/>
      <c r="F19" s="41"/>
      <c r="G19" s="41"/>
      <c r="H19" s="81"/>
      <c r="I19" s="41"/>
      <c r="J19" s="42"/>
      <c r="K19" s="42"/>
      <c r="L19" s="3"/>
      <c r="N19" s="40"/>
    </row>
    <row r="20" spans="2:14" ht="15">
      <c r="B20" s="87" t="s">
        <v>13</v>
      </c>
      <c r="C20" s="87" t="s">
        <v>14</v>
      </c>
      <c r="D20" s="87" t="s">
        <v>15</v>
      </c>
      <c r="E20" s="105" t="s">
        <v>16</v>
      </c>
      <c r="F20" s="99" t="s">
        <v>17</v>
      </c>
      <c r="G20" s="99"/>
      <c r="H20" s="99"/>
      <c r="I20" s="104" t="s">
        <v>18</v>
      </c>
      <c r="J20" s="86" t="s">
        <v>19</v>
      </c>
      <c r="K20" s="86" t="s">
        <v>20</v>
      </c>
      <c r="N20" s="98" t="s">
        <v>21</v>
      </c>
    </row>
    <row r="21" spans="2:14" ht="15">
      <c r="B21" s="87"/>
      <c r="C21" s="87"/>
      <c r="D21" s="87"/>
      <c r="E21" s="105"/>
      <c r="F21" s="35" t="s">
        <v>30</v>
      </c>
      <c r="G21" s="35" t="s">
        <v>31</v>
      </c>
      <c r="H21" s="36" t="s">
        <v>32</v>
      </c>
      <c r="I21" s="104"/>
      <c r="J21" s="86"/>
      <c r="K21" s="86"/>
      <c r="N21" s="98"/>
    </row>
    <row r="22" spans="2:14" ht="15">
      <c r="B22" s="69">
        <v>1</v>
      </c>
      <c r="C22" s="66" t="s">
        <v>58</v>
      </c>
      <c r="D22" s="67"/>
      <c r="E22" s="67"/>
      <c r="F22" s="67"/>
      <c r="G22" s="67"/>
      <c r="H22" s="67"/>
      <c r="I22" s="67"/>
      <c r="J22" s="67"/>
      <c r="K22" s="70"/>
      <c r="N22" s="71"/>
    </row>
    <row r="23" spans="2:14" ht="15">
      <c r="B23" s="65" t="s">
        <v>33</v>
      </c>
      <c r="C23" s="66" t="s">
        <v>59</v>
      </c>
      <c r="D23" s="67"/>
      <c r="E23" s="67"/>
      <c r="F23" s="67"/>
      <c r="G23" s="67"/>
      <c r="H23" s="67">
        <f>IF(E23&lt;&gt;"",TRUNC(F23,2)+TRUNC(G23,2),"")</f>
      </c>
      <c r="I23" s="67"/>
      <c r="J23" s="67">
        <f>IF(E23&lt;&gt;"",TRUNC(H23*(1+TRUNC(I23,4)),2),"")</f>
      </c>
      <c r="K23" s="68">
        <f>IF(E23&lt;&gt;"",TRUNC(TRUNC(J23,2)*TRUNC(E23,2),2),"")</f>
      </c>
      <c r="N23" s="76"/>
    </row>
    <row r="24" spans="2:14" ht="28.5">
      <c r="B24" s="51" t="s">
        <v>60</v>
      </c>
      <c r="C24" s="44" t="s">
        <v>61</v>
      </c>
      <c r="D24" s="50" t="s">
        <v>39</v>
      </c>
      <c r="E24" s="43">
        <v>1</v>
      </c>
      <c r="F24" s="38"/>
      <c r="G24" s="38"/>
      <c r="H24" s="37">
        <f>IF(E24&lt;&gt;"",TRUNC(F24,2)+TRUNC(G24,2),"")</f>
        <v>0</v>
      </c>
      <c r="I24" s="39"/>
      <c r="J24" s="37">
        <f>IF(E24&lt;&gt;"",TRUNC(H24*(1+TRUNC(I24,4)),2),"")</f>
        <v>0</v>
      </c>
      <c r="K24" s="37">
        <f>IF(E24&lt;&gt;"",TRUNC(TRUNC(J24,2)*TRUNC(E24,2),2),"")</f>
        <v>0</v>
      </c>
      <c r="N24" s="72">
        <v>1739.15</v>
      </c>
    </row>
    <row r="25" spans="2:14" ht="28.5">
      <c r="B25" s="51" t="s">
        <v>62</v>
      </c>
      <c r="C25" s="44" t="s">
        <v>63</v>
      </c>
      <c r="D25" s="50" t="s">
        <v>35</v>
      </c>
      <c r="E25" s="43">
        <v>15</v>
      </c>
      <c r="F25" s="38"/>
      <c r="G25" s="38"/>
      <c r="H25" s="37">
        <f aca="true" t="shared" si="0" ref="H25:H37">IF(E25&lt;&gt;"",TRUNC(F25,2)+TRUNC(G25,2),"")</f>
        <v>0</v>
      </c>
      <c r="I25" s="39"/>
      <c r="J25" s="37">
        <f aca="true" t="shared" si="1" ref="J25:J37">IF(E25&lt;&gt;"",TRUNC(H25*(1+TRUNC(I25,4)),2),"")</f>
        <v>0</v>
      </c>
      <c r="K25" s="37">
        <f aca="true" t="shared" si="2" ref="K25:K37">IF(E25&lt;&gt;"",TRUNC(TRUNC(J25,2)*TRUNC(E25,2),2),"")</f>
        <v>0</v>
      </c>
      <c r="N25" s="72">
        <v>657.52</v>
      </c>
    </row>
    <row r="26" spans="2:14" ht="42.75">
      <c r="B26" s="51" t="s">
        <v>64</v>
      </c>
      <c r="C26" s="44" t="s">
        <v>65</v>
      </c>
      <c r="D26" s="50" t="s">
        <v>35</v>
      </c>
      <c r="E26" s="43">
        <v>10</v>
      </c>
      <c r="F26" s="38"/>
      <c r="G26" s="38"/>
      <c r="H26" s="37">
        <f t="shared" si="0"/>
        <v>0</v>
      </c>
      <c r="I26" s="39"/>
      <c r="J26" s="37">
        <f t="shared" si="1"/>
        <v>0</v>
      </c>
      <c r="K26" s="37">
        <f t="shared" si="2"/>
        <v>0</v>
      </c>
      <c r="N26" s="72">
        <v>457.18</v>
      </c>
    </row>
    <row r="27" spans="2:14" ht="28.5">
      <c r="B27" s="51" t="s">
        <v>66</v>
      </c>
      <c r="C27" s="44" t="s">
        <v>67</v>
      </c>
      <c r="D27" s="50" t="s">
        <v>35</v>
      </c>
      <c r="E27" s="43">
        <v>10</v>
      </c>
      <c r="F27" s="38"/>
      <c r="G27" s="38"/>
      <c r="H27" s="37">
        <f t="shared" si="0"/>
        <v>0</v>
      </c>
      <c r="I27" s="39"/>
      <c r="J27" s="37">
        <f t="shared" si="1"/>
        <v>0</v>
      </c>
      <c r="K27" s="37">
        <f t="shared" si="2"/>
        <v>0</v>
      </c>
      <c r="N27" s="72">
        <v>842.65</v>
      </c>
    </row>
    <row r="28" spans="2:14" ht="57">
      <c r="B28" s="51" t="s">
        <v>68</v>
      </c>
      <c r="C28" s="44" t="s">
        <v>69</v>
      </c>
      <c r="D28" s="50" t="s">
        <v>54</v>
      </c>
      <c r="E28" s="43">
        <v>18</v>
      </c>
      <c r="F28" s="38"/>
      <c r="G28" s="38"/>
      <c r="H28" s="37">
        <f t="shared" si="0"/>
        <v>0</v>
      </c>
      <c r="I28" s="39"/>
      <c r="J28" s="37">
        <f t="shared" si="1"/>
        <v>0</v>
      </c>
      <c r="K28" s="37">
        <f t="shared" si="2"/>
        <v>0</v>
      </c>
      <c r="N28" s="72">
        <v>493.08</v>
      </c>
    </row>
    <row r="29" spans="2:14" ht="14.25">
      <c r="B29" s="51" t="s">
        <v>70</v>
      </c>
      <c r="C29" s="44" t="s">
        <v>50</v>
      </c>
      <c r="D29" s="50" t="s">
        <v>35</v>
      </c>
      <c r="E29" s="43">
        <v>3</v>
      </c>
      <c r="F29" s="38"/>
      <c r="G29" s="38"/>
      <c r="H29" s="37">
        <f t="shared" si="0"/>
        <v>0</v>
      </c>
      <c r="I29" s="39"/>
      <c r="J29" s="37">
        <f t="shared" si="1"/>
        <v>0</v>
      </c>
      <c r="K29" s="37">
        <f t="shared" si="2"/>
        <v>0</v>
      </c>
      <c r="N29" s="72">
        <v>379.74</v>
      </c>
    </row>
    <row r="30" spans="2:14" ht="28.5">
      <c r="B30" s="51" t="s">
        <v>71</v>
      </c>
      <c r="C30" s="44" t="s">
        <v>72</v>
      </c>
      <c r="D30" s="50" t="s">
        <v>35</v>
      </c>
      <c r="E30" s="43">
        <v>25</v>
      </c>
      <c r="F30" s="38"/>
      <c r="G30" s="38"/>
      <c r="H30" s="37">
        <f t="shared" si="0"/>
        <v>0</v>
      </c>
      <c r="I30" s="39"/>
      <c r="J30" s="37">
        <f t="shared" si="1"/>
        <v>0</v>
      </c>
      <c r="K30" s="37">
        <f t="shared" si="2"/>
        <v>0</v>
      </c>
      <c r="N30" s="72">
        <v>57.73</v>
      </c>
    </row>
    <row r="31" spans="2:14" ht="28.5">
      <c r="B31" s="51" t="s">
        <v>73</v>
      </c>
      <c r="C31" s="44" t="s">
        <v>74</v>
      </c>
      <c r="D31" s="49" t="s">
        <v>35</v>
      </c>
      <c r="E31" s="43">
        <v>10</v>
      </c>
      <c r="F31" s="38"/>
      <c r="G31" s="38"/>
      <c r="H31" s="37">
        <f t="shared" si="0"/>
        <v>0</v>
      </c>
      <c r="I31" s="39"/>
      <c r="J31" s="37">
        <f t="shared" si="1"/>
        <v>0</v>
      </c>
      <c r="K31" s="37">
        <f t="shared" si="2"/>
        <v>0</v>
      </c>
      <c r="N31" s="72">
        <v>76.31</v>
      </c>
    </row>
    <row r="32" spans="2:14" ht="14.25">
      <c r="B32" s="51" t="s">
        <v>75</v>
      </c>
      <c r="C32" s="44" t="s">
        <v>76</v>
      </c>
      <c r="D32" s="49" t="s">
        <v>77</v>
      </c>
      <c r="E32" s="43">
        <v>1</v>
      </c>
      <c r="F32" s="38"/>
      <c r="G32" s="38"/>
      <c r="H32" s="37">
        <f t="shared" si="0"/>
        <v>0</v>
      </c>
      <c r="I32" s="39"/>
      <c r="J32" s="37">
        <f t="shared" si="1"/>
        <v>0</v>
      </c>
      <c r="K32" s="37">
        <f t="shared" si="2"/>
        <v>0</v>
      </c>
      <c r="N32" s="72">
        <v>645.45</v>
      </c>
    </row>
    <row r="33" spans="2:14" ht="14.25">
      <c r="B33" s="51" t="s">
        <v>78</v>
      </c>
      <c r="C33" s="44" t="s">
        <v>79</v>
      </c>
      <c r="D33" s="49" t="s">
        <v>35</v>
      </c>
      <c r="E33" s="43">
        <v>10</v>
      </c>
      <c r="F33" s="38"/>
      <c r="G33" s="38"/>
      <c r="H33" s="37">
        <f t="shared" si="0"/>
        <v>0</v>
      </c>
      <c r="I33" s="39"/>
      <c r="J33" s="37">
        <f t="shared" si="1"/>
        <v>0</v>
      </c>
      <c r="K33" s="37">
        <f t="shared" si="2"/>
        <v>0</v>
      </c>
      <c r="N33" s="72">
        <v>109.02</v>
      </c>
    </row>
    <row r="34" spans="2:14" ht="14.25">
      <c r="B34" s="51" t="s">
        <v>80</v>
      </c>
      <c r="C34" s="44" t="s">
        <v>79</v>
      </c>
      <c r="D34" s="49" t="s">
        <v>35</v>
      </c>
      <c r="E34" s="43">
        <v>10</v>
      </c>
      <c r="F34" s="38"/>
      <c r="G34" s="38"/>
      <c r="H34" s="37">
        <f t="shared" si="0"/>
        <v>0</v>
      </c>
      <c r="I34" s="39"/>
      <c r="J34" s="37">
        <f t="shared" si="1"/>
        <v>0</v>
      </c>
      <c r="K34" s="37">
        <f t="shared" si="2"/>
        <v>0</v>
      </c>
      <c r="N34" s="72">
        <v>109.02</v>
      </c>
    </row>
    <row r="35" spans="2:14" ht="14.25">
      <c r="B35" s="51" t="s">
        <v>81</v>
      </c>
      <c r="C35" s="44" t="s">
        <v>79</v>
      </c>
      <c r="D35" s="49" t="s">
        <v>35</v>
      </c>
      <c r="E35" s="43">
        <v>15</v>
      </c>
      <c r="F35" s="38"/>
      <c r="G35" s="38"/>
      <c r="H35" s="37">
        <f t="shared" si="0"/>
        <v>0</v>
      </c>
      <c r="I35" s="39"/>
      <c r="J35" s="37">
        <f t="shared" si="1"/>
        <v>0</v>
      </c>
      <c r="K35" s="37">
        <f t="shared" si="2"/>
        <v>0</v>
      </c>
      <c r="N35" s="72">
        <v>109.02</v>
      </c>
    </row>
    <row r="36" spans="2:14" ht="14.25">
      <c r="B36" s="51" t="s">
        <v>82</v>
      </c>
      <c r="C36" s="44" t="s">
        <v>83</v>
      </c>
      <c r="D36" s="49" t="s">
        <v>39</v>
      </c>
      <c r="E36" s="43">
        <v>1</v>
      </c>
      <c r="F36" s="38"/>
      <c r="G36" s="38"/>
      <c r="H36" s="37">
        <f t="shared" si="0"/>
        <v>0</v>
      </c>
      <c r="I36" s="39"/>
      <c r="J36" s="37">
        <f t="shared" si="1"/>
        <v>0</v>
      </c>
      <c r="K36" s="37">
        <f t="shared" si="2"/>
        <v>0</v>
      </c>
      <c r="N36" s="72">
        <v>1021.74</v>
      </c>
    </row>
    <row r="37" spans="2:14" ht="14.25">
      <c r="B37" s="51" t="s">
        <v>84</v>
      </c>
      <c r="C37" s="44" t="s">
        <v>85</v>
      </c>
      <c r="D37" s="49" t="s">
        <v>39</v>
      </c>
      <c r="E37" s="43">
        <v>1</v>
      </c>
      <c r="F37" s="38"/>
      <c r="G37" s="38"/>
      <c r="H37" s="37">
        <f t="shared" si="0"/>
        <v>0</v>
      </c>
      <c r="I37" s="39"/>
      <c r="J37" s="37">
        <f t="shared" si="1"/>
        <v>0</v>
      </c>
      <c r="K37" s="37">
        <f t="shared" si="2"/>
        <v>0</v>
      </c>
      <c r="N37" s="72">
        <v>733.31</v>
      </c>
    </row>
    <row r="38" spans="2:14" ht="15">
      <c r="B38" s="69" t="s">
        <v>34</v>
      </c>
      <c r="C38" s="66" t="s">
        <v>86</v>
      </c>
      <c r="D38" s="67"/>
      <c r="E38" s="67"/>
      <c r="F38" s="67"/>
      <c r="G38" s="67"/>
      <c r="H38" s="67">
        <f aca="true" t="shared" si="3" ref="H38:H51">IF(E38&lt;&gt;"",TRUNC(F38,2)+TRUNC(G38,2),"")</f>
      </c>
      <c r="I38" s="67"/>
      <c r="J38" s="67">
        <f aca="true" t="shared" si="4" ref="J38:J51">IF(E38&lt;&gt;"",TRUNC(H38*(1+TRUNC(I38,4)),2),"")</f>
      </c>
      <c r="K38" s="70">
        <f aca="true" t="shared" si="5" ref="K38:K51">IF(E38&lt;&gt;"",TRUNC(TRUNC(J38,2)*TRUNC(E38,2),2),"")</f>
      </c>
      <c r="N38" s="72"/>
    </row>
    <row r="39" spans="2:14" ht="42.75">
      <c r="B39" s="48" t="s">
        <v>87</v>
      </c>
      <c r="C39" s="44" t="s">
        <v>88</v>
      </c>
      <c r="D39" s="50" t="s">
        <v>35</v>
      </c>
      <c r="E39" s="43">
        <v>566.91</v>
      </c>
      <c r="F39" s="38"/>
      <c r="G39" s="38"/>
      <c r="H39" s="37">
        <f t="shared" si="3"/>
        <v>0</v>
      </c>
      <c r="I39" s="39"/>
      <c r="J39" s="37">
        <f t="shared" si="4"/>
        <v>0</v>
      </c>
      <c r="K39" s="37">
        <f t="shared" si="5"/>
        <v>0</v>
      </c>
      <c r="N39" s="72">
        <v>4.99</v>
      </c>
    </row>
    <row r="40" spans="2:14" ht="15">
      <c r="B40" s="65" t="s">
        <v>89</v>
      </c>
      <c r="C40" s="66" t="s">
        <v>90</v>
      </c>
      <c r="D40" s="67"/>
      <c r="E40" s="67"/>
      <c r="F40" s="67"/>
      <c r="G40" s="67"/>
      <c r="H40" s="67">
        <f t="shared" si="3"/>
      </c>
      <c r="I40" s="67"/>
      <c r="J40" s="67">
        <f t="shared" si="4"/>
      </c>
      <c r="K40" s="68">
        <f t="shared" si="5"/>
      </c>
      <c r="N40" s="72"/>
    </row>
    <row r="41" spans="2:14" ht="15">
      <c r="B41" s="65" t="s">
        <v>91</v>
      </c>
      <c r="C41" s="66" t="s">
        <v>92</v>
      </c>
      <c r="D41" s="67"/>
      <c r="E41" s="67"/>
      <c r="F41" s="67"/>
      <c r="G41" s="67"/>
      <c r="H41" s="67">
        <f t="shared" si="3"/>
      </c>
      <c r="I41" s="67"/>
      <c r="J41" s="67">
        <f t="shared" si="4"/>
      </c>
      <c r="K41" s="68">
        <f t="shared" si="5"/>
      </c>
      <c r="N41" s="72"/>
    </row>
    <row r="42" spans="2:14" ht="28.5">
      <c r="B42" s="47" t="s">
        <v>93</v>
      </c>
      <c r="C42" s="44" t="s">
        <v>94</v>
      </c>
      <c r="D42" s="50" t="s">
        <v>35</v>
      </c>
      <c r="E42" s="43">
        <v>125.16</v>
      </c>
      <c r="F42" s="38"/>
      <c r="G42" s="38"/>
      <c r="H42" s="37">
        <f t="shared" si="3"/>
        <v>0</v>
      </c>
      <c r="I42" s="39"/>
      <c r="J42" s="37">
        <f t="shared" si="4"/>
        <v>0</v>
      </c>
      <c r="K42" s="37">
        <f t="shared" si="5"/>
        <v>0</v>
      </c>
      <c r="N42" s="72">
        <v>27.65</v>
      </c>
    </row>
    <row r="43" spans="2:14" ht="15">
      <c r="B43" s="65" t="s">
        <v>95</v>
      </c>
      <c r="C43" s="66" t="s">
        <v>96</v>
      </c>
      <c r="D43" s="67"/>
      <c r="E43" s="67"/>
      <c r="F43" s="67"/>
      <c r="G43" s="67"/>
      <c r="H43" s="67">
        <f t="shared" si="3"/>
      </c>
      <c r="I43" s="67"/>
      <c r="J43" s="67">
        <f t="shared" si="4"/>
      </c>
      <c r="K43" s="68">
        <f t="shared" si="5"/>
      </c>
      <c r="N43" s="72"/>
    </row>
    <row r="44" spans="2:14" ht="28.5">
      <c r="B44" s="47" t="s">
        <v>97</v>
      </c>
      <c r="C44" s="44" t="s">
        <v>98</v>
      </c>
      <c r="D44" s="50" t="s">
        <v>35</v>
      </c>
      <c r="E44" s="46">
        <v>238.75</v>
      </c>
      <c r="F44" s="38"/>
      <c r="G44" s="38"/>
      <c r="H44" s="37">
        <f t="shared" si="3"/>
        <v>0</v>
      </c>
      <c r="I44" s="39"/>
      <c r="J44" s="37">
        <f t="shared" si="4"/>
        <v>0</v>
      </c>
      <c r="K44" s="37">
        <f t="shared" si="5"/>
        <v>0</v>
      </c>
      <c r="N44" s="72">
        <v>11.2</v>
      </c>
    </row>
    <row r="45" spans="2:14" ht="28.5">
      <c r="B45" s="47" t="s">
        <v>99</v>
      </c>
      <c r="C45" s="44" t="s">
        <v>94</v>
      </c>
      <c r="D45" s="50" t="s">
        <v>35</v>
      </c>
      <c r="E45" s="43">
        <v>237.84</v>
      </c>
      <c r="F45" s="38"/>
      <c r="G45" s="38"/>
      <c r="H45" s="37">
        <f t="shared" si="3"/>
        <v>0</v>
      </c>
      <c r="I45" s="39"/>
      <c r="J45" s="37">
        <f t="shared" si="4"/>
        <v>0</v>
      </c>
      <c r="K45" s="37">
        <f t="shared" si="5"/>
        <v>0</v>
      </c>
      <c r="N45" s="72">
        <v>27.65</v>
      </c>
    </row>
    <row r="46" spans="2:14" ht="28.5">
      <c r="B46" s="47" t="s">
        <v>100</v>
      </c>
      <c r="C46" s="44" t="s">
        <v>101</v>
      </c>
      <c r="D46" s="50" t="s">
        <v>35</v>
      </c>
      <c r="E46" s="43">
        <v>482</v>
      </c>
      <c r="F46" s="38"/>
      <c r="G46" s="38"/>
      <c r="H46" s="37">
        <f t="shared" si="3"/>
        <v>0</v>
      </c>
      <c r="I46" s="39"/>
      <c r="J46" s="37">
        <f t="shared" si="4"/>
        <v>0</v>
      </c>
      <c r="K46" s="37">
        <f t="shared" si="5"/>
        <v>0</v>
      </c>
      <c r="N46" s="72">
        <v>37.21</v>
      </c>
    </row>
    <row r="47" spans="2:14" ht="42.75">
      <c r="B47" s="47" t="s">
        <v>102</v>
      </c>
      <c r="C47" s="44" t="s">
        <v>103</v>
      </c>
      <c r="D47" s="50" t="s">
        <v>35</v>
      </c>
      <c r="E47" s="43">
        <v>7.22</v>
      </c>
      <c r="F47" s="38"/>
      <c r="G47" s="38"/>
      <c r="H47" s="37">
        <f t="shared" si="3"/>
        <v>0</v>
      </c>
      <c r="I47" s="39"/>
      <c r="J47" s="37">
        <f t="shared" si="4"/>
        <v>0</v>
      </c>
      <c r="K47" s="37">
        <f t="shared" si="5"/>
        <v>0</v>
      </c>
      <c r="N47" s="72">
        <v>78.37</v>
      </c>
    </row>
    <row r="48" spans="2:14" ht="15">
      <c r="B48" s="65" t="s">
        <v>104</v>
      </c>
      <c r="C48" s="66" t="s">
        <v>105</v>
      </c>
      <c r="D48" s="67"/>
      <c r="E48" s="67"/>
      <c r="F48" s="67"/>
      <c r="G48" s="67"/>
      <c r="H48" s="67">
        <f t="shared" si="3"/>
      </c>
      <c r="I48" s="67"/>
      <c r="J48" s="67">
        <f t="shared" si="4"/>
      </c>
      <c r="K48" s="68">
        <f t="shared" si="5"/>
      </c>
      <c r="N48" s="72"/>
    </row>
    <row r="49" spans="2:14" ht="14.25">
      <c r="B49" s="47" t="s">
        <v>106</v>
      </c>
      <c r="C49" s="44" t="s">
        <v>107</v>
      </c>
      <c r="D49" s="50" t="s">
        <v>35</v>
      </c>
      <c r="E49" s="43">
        <v>1607.3</v>
      </c>
      <c r="F49" s="38"/>
      <c r="G49" s="38"/>
      <c r="H49" s="37">
        <f t="shared" si="3"/>
        <v>0</v>
      </c>
      <c r="I49" s="39"/>
      <c r="J49" s="37">
        <f t="shared" si="4"/>
        <v>0</v>
      </c>
      <c r="K49" s="37">
        <f t="shared" si="5"/>
        <v>0</v>
      </c>
      <c r="N49" s="72">
        <v>1.42</v>
      </c>
    </row>
    <row r="50" spans="2:14" ht="15">
      <c r="B50" s="65" t="s">
        <v>108</v>
      </c>
      <c r="C50" s="66" t="s">
        <v>109</v>
      </c>
      <c r="D50" s="67"/>
      <c r="E50" s="67"/>
      <c r="F50" s="67"/>
      <c r="G50" s="67"/>
      <c r="H50" s="67">
        <f t="shared" si="3"/>
      </c>
      <c r="I50" s="67"/>
      <c r="J50" s="67">
        <f t="shared" si="4"/>
      </c>
      <c r="K50" s="68">
        <f t="shared" si="5"/>
      </c>
      <c r="N50" s="72"/>
    </row>
    <row r="51" spans="2:14" ht="28.5">
      <c r="B51" s="48" t="s">
        <v>110</v>
      </c>
      <c r="C51" s="44" t="s">
        <v>111</v>
      </c>
      <c r="D51" s="50" t="s">
        <v>53</v>
      </c>
      <c r="E51" s="43">
        <v>720</v>
      </c>
      <c r="F51" s="38"/>
      <c r="G51" s="38"/>
      <c r="H51" s="37">
        <f t="shared" si="3"/>
        <v>0</v>
      </c>
      <c r="I51" s="39"/>
      <c r="J51" s="37">
        <f t="shared" si="4"/>
        <v>0</v>
      </c>
      <c r="K51" s="37">
        <f t="shared" si="5"/>
        <v>0</v>
      </c>
      <c r="N51" s="72">
        <v>102.6</v>
      </c>
    </row>
    <row r="52" spans="2:14" ht="15">
      <c r="B52" s="65">
        <v>2</v>
      </c>
      <c r="C52" s="66" t="s">
        <v>112</v>
      </c>
      <c r="D52" s="67"/>
      <c r="E52" s="67"/>
      <c r="F52" s="67"/>
      <c r="G52" s="67"/>
      <c r="H52" s="67"/>
      <c r="I52" s="67"/>
      <c r="J52" s="67"/>
      <c r="K52" s="68"/>
      <c r="N52" s="72"/>
    </row>
    <row r="53" spans="2:14" ht="15">
      <c r="B53" s="65" t="s">
        <v>36</v>
      </c>
      <c r="C53" s="66" t="s">
        <v>113</v>
      </c>
      <c r="D53" s="67"/>
      <c r="E53" s="67"/>
      <c r="F53" s="67"/>
      <c r="G53" s="67"/>
      <c r="H53" s="67"/>
      <c r="I53" s="67"/>
      <c r="J53" s="67"/>
      <c r="K53" s="68"/>
      <c r="N53" s="72"/>
    </row>
    <row r="54" spans="2:14" ht="42.75">
      <c r="B54" s="44" t="s">
        <v>114</v>
      </c>
      <c r="C54" s="44" t="s">
        <v>115</v>
      </c>
      <c r="D54" s="49" t="s">
        <v>55</v>
      </c>
      <c r="E54" s="43">
        <v>990</v>
      </c>
      <c r="F54" s="38"/>
      <c r="G54" s="38"/>
      <c r="H54" s="37">
        <f>IF(E54&lt;&gt;"",TRUNC(F54,2)+TRUNC(G54,2),"")</f>
        <v>0</v>
      </c>
      <c r="I54" s="39"/>
      <c r="J54" s="37">
        <f>IF(E54&lt;&gt;"",TRUNC(H54*(1+TRUNC(I54,4)),2),"")</f>
        <v>0</v>
      </c>
      <c r="K54" s="37">
        <f>IF(E54&lt;&gt;"",TRUNC(TRUNC(J54,2)*TRUNC(E54,2),2),"")</f>
        <v>0</v>
      </c>
      <c r="N54" s="72">
        <v>64.09</v>
      </c>
    </row>
    <row r="55" spans="2:14" ht="28.5">
      <c r="B55" s="44" t="s">
        <v>116</v>
      </c>
      <c r="C55" s="44" t="s">
        <v>117</v>
      </c>
      <c r="D55" s="50" t="s">
        <v>118</v>
      </c>
      <c r="E55" s="43">
        <v>223.5</v>
      </c>
      <c r="F55" s="38"/>
      <c r="G55" s="38"/>
      <c r="H55" s="37">
        <f>IF(E55&lt;&gt;"",TRUNC(F55,2)+TRUNC(G55,2),"")</f>
        <v>0</v>
      </c>
      <c r="I55" s="39"/>
      <c r="J55" s="37">
        <f>IF(E55&lt;&gt;"",TRUNC(H55*(1+TRUNC(I55,4)),2),"")</f>
        <v>0</v>
      </c>
      <c r="K55" s="37">
        <f>IF(E55&lt;&gt;"",TRUNC(TRUNC(J55,2)*TRUNC(E55,2),2),"")</f>
        <v>0</v>
      </c>
      <c r="N55" s="72">
        <v>11.17</v>
      </c>
    </row>
    <row r="56" spans="2:14" ht="28.5">
      <c r="B56" s="44" t="s">
        <v>119</v>
      </c>
      <c r="C56" s="44" t="s">
        <v>120</v>
      </c>
      <c r="D56" s="50" t="s">
        <v>118</v>
      </c>
      <c r="E56" s="43">
        <v>3620.2</v>
      </c>
      <c r="F56" s="38"/>
      <c r="G56" s="38"/>
      <c r="H56" s="37">
        <f>IF(E56&lt;&gt;"",TRUNC(F56,2)+TRUNC(G56,2),"")</f>
        <v>0</v>
      </c>
      <c r="I56" s="39"/>
      <c r="J56" s="37">
        <f>IF(E56&lt;&gt;"",TRUNC(H56*(1+TRUNC(I56,4)),2),"")</f>
        <v>0</v>
      </c>
      <c r="K56" s="37">
        <f>IF(E56&lt;&gt;"",TRUNC(TRUNC(J56,2)*TRUNC(E56,2),2),"")</f>
        <v>0</v>
      </c>
      <c r="N56" s="72">
        <v>7.47</v>
      </c>
    </row>
    <row r="57" spans="2:14" ht="15">
      <c r="B57" s="65" t="s">
        <v>43</v>
      </c>
      <c r="C57" s="66" t="s">
        <v>121</v>
      </c>
      <c r="D57" s="67"/>
      <c r="E57" s="67"/>
      <c r="F57" s="67"/>
      <c r="G57" s="67"/>
      <c r="H57" s="67"/>
      <c r="I57" s="67"/>
      <c r="J57" s="67"/>
      <c r="K57" s="68"/>
      <c r="N57" s="72"/>
    </row>
    <row r="58" spans="2:14" ht="42.75">
      <c r="B58" s="48" t="s">
        <v>122</v>
      </c>
      <c r="C58" s="44" t="s">
        <v>123</v>
      </c>
      <c r="D58" s="49" t="s">
        <v>56</v>
      </c>
      <c r="E58" s="43">
        <v>1.64</v>
      </c>
      <c r="F58" s="38"/>
      <c r="G58" s="38"/>
      <c r="H58" s="37">
        <f aca="true" t="shared" si="6" ref="H58:H69">IF(E58&lt;&gt;"",TRUNC(F58,2)+TRUNC(G58,2),"")</f>
        <v>0</v>
      </c>
      <c r="I58" s="39"/>
      <c r="J58" s="37">
        <f aca="true" t="shared" si="7" ref="J58:J69">IF(E58&lt;&gt;"",TRUNC(H58*(1+TRUNC(I58,4)),2),"")</f>
        <v>0</v>
      </c>
      <c r="K58" s="37">
        <f aca="true" t="shared" si="8" ref="K58:K69">IF(E58&lt;&gt;"",TRUNC(TRUNC(J58,2)*TRUNC(E58,2),2),"")</f>
        <v>0</v>
      </c>
      <c r="N58" s="72">
        <v>467.58</v>
      </c>
    </row>
    <row r="59" spans="2:14" ht="42.75">
      <c r="B59" s="48" t="s">
        <v>124</v>
      </c>
      <c r="C59" s="44" t="s">
        <v>123</v>
      </c>
      <c r="D59" s="49" t="s">
        <v>56</v>
      </c>
      <c r="E59" s="43">
        <v>4.9</v>
      </c>
      <c r="F59" s="38"/>
      <c r="G59" s="38"/>
      <c r="H59" s="37">
        <f t="shared" si="6"/>
        <v>0</v>
      </c>
      <c r="I59" s="39"/>
      <c r="J59" s="37">
        <f t="shared" si="7"/>
        <v>0</v>
      </c>
      <c r="K59" s="37">
        <f t="shared" si="8"/>
        <v>0</v>
      </c>
      <c r="N59" s="72">
        <v>467.58</v>
      </c>
    </row>
    <row r="60" spans="2:14" ht="42.75">
      <c r="B60" s="48" t="s">
        <v>125</v>
      </c>
      <c r="C60" s="44" t="s">
        <v>123</v>
      </c>
      <c r="D60" s="49" t="s">
        <v>56</v>
      </c>
      <c r="E60" s="43">
        <v>7.81</v>
      </c>
      <c r="F60" s="38"/>
      <c r="G60" s="38"/>
      <c r="H60" s="37">
        <f t="shared" si="6"/>
        <v>0</v>
      </c>
      <c r="I60" s="39"/>
      <c r="J60" s="37">
        <f t="shared" si="7"/>
        <v>0</v>
      </c>
      <c r="K60" s="37">
        <f t="shared" si="8"/>
        <v>0</v>
      </c>
      <c r="N60" s="72">
        <v>467.58</v>
      </c>
    </row>
    <row r="61" spans="2:14" ht="28.5">
      <c r="B61" s="48" t="s">
        <v>126</v>
      </c>
      <c r="C61" s="44" t="s">
        <v>127</v>
      </c>
      <c r="D61" s="50" t="s">
        <v>118</v>
      </c>
      <c r="E61" s="43">
        <v>19</v>
      </c>
      <c r="F61" s="38"/>
      <c r="G61" s="38"/>
      <c r="H61" s="37">
        <f t="shared" si="6"/>
        <v>0</v>
      </c>
      <c r="I61" s="39"/>
      <c r="J61" s="37">
        <f t="shared" si="7"/>
        <v>0</v>
      </c>
      <c r="K61" s="37">
        <f t="shared" si="8"/>
        <v>0</v>
      </c>
      <c r="N61" s="72">
        <v>14.39</v>
      </c>
    </row>
    <row r="62" spans="2:14" ht="28.5">
      <c r="B62" s="48" t="s">
        <v>128</v>
      </c>
      <c r="C62" s="44" t="s">
        <v>129</v>
      </c>
      <c r="D62" s="50" t="s">
        <v>118</v>
      </c>
      <c r="E62" s="43">
        <v>38.6</v>
      </c>
      <c r="F62" s="38"/>
      <c r="G62" s="38"/>
      <c r="H62" s="37">
        <f t="shared" si="6"/>
        <v>0</v>
      </c>
      <c r="I62" s="39"/>
      <c r="J62" s="37">
        <f t="shared" si="7"/>
        <v>0</v>
      </c>
      <c r="K62" s="37">
        <f t="shared" si="8"/>
        <v>0</v>
      </c>
      <c r="N62" s="72">
        <v>11.84</v>
      </c>
    </row>
    <row r="63" spans="2:14" ht="28.5">
      <c r="B63" s="48" t="s">
        <v>130</v>
      </c>
      <c r="C63" s="44" t="s">
        <v>129</v>
      </c>
      <c r="D63" s="50" t="s">
        <v>118</v>
      </c>
      <c r="E63" s="43">
        <v>115.8</v>
      </c>
      <c r="F63" s="38"/>
      <c r="G63" s="38"/>
      <c r="H63" s="37">
        <f t="shared" si="6"/>
        <v>0</v>
      </c>
      <c r="I63" s="39"/>
      <c r="J63" s="37">
        <f t="shared" si="7"/>
        <v>0</v>
      </c>
      <c r="K63" s="37">
        <f t="shared" si="8"/>
        <v>0</v>
      </c>
      <c r="N63" s="72">
        <v>11.84</v>
      </c>
    </row>
    <row r="64" spans="2:14" ht="28.5">
      <c r="B64" s="48" t="s">
        <v>131</v>
      </c>
      <c r="C64" s="44" t="s">
        <v>129</v>
      </c>
      <c r="D64" s="50" t="s">
        <v>118</v>
      </c>
      <c r="E64" s="43">
        <v>207.2</v>
      </c>
      <c r="F64" s="38"/>
      <c r="G64" s="38"/>
      <c r="H64" s="37">
        <f t="shared" si="6"/>
        <v>0</v>
      </c>
      <c r="I64" s="39"/>
      <c r="J64" s="37">
        <f t="shared" si="7"/>
        <v>0</v>
      </c>
      <c r="K64" s="37">
        <f t="shared" si="8"/>
        <v>0</v>
      </c>
      <c r="N64" s="72">
        <v>11.84</v>
      </c>
    </row>
    <row r="65" spans="2:14" ht="28.5">
      <c r="B65" s="48" t="s">
        <v>132</v>
      </c>
      <c r="C65" s="44" t="s">
        <v>133</v>
      </c>
      <c r="D65" s="50" t="s">
        <v>118</v>
      </c>
      <c r="E65" s="43">
        <v>147.3</v>
      </c>
      <c r="F65" s="38"/>
      <c r="G65" s="38"/>
      <c r="H65" s="37">
        <f t="shared" si="6"/>
        <v>0</v>
      </c>
      <c r="I65" s="39"/>
      <c r="J65" s="37">
        <f t="shared" si="7"/>
        <v>0</v>
      </c>
      <c r="K65" s="37">
        <f t="shared" si="8"/>
        <v>0</v>
      </c>
      <c r="N65" s="72">
        <v>9.65</v>
      </c>
    </row>
    <row r="66" spans="2:14" ht="28.5">
      <c r="B66" s="48" t="s">
        <v>134</v>
      </c>
      <c r="C66" s="44" t="s">
        <v>135</v>
      </c>
      <c r="D66" s="50" t="s">
        <v>118</v>
      </c>
      <c r="E66" s="43">
        <v>149.3</v>
      </c>
      <c r="F66" s="38"/>
      <c r="G66" s="38"/>
      <c r="H66" s="37">
        <f t="shared" si="6"/>
        <v>0</v>
      </c>
      <c r="I66" s="39"/>
      <c r="J66" s="37">
        <f t="shared" si="7"/>
        <v>0</v>
      </c>
      <c r="K66" s="37">
        <f t="shared" si="8"/>
        <v>0</v>
      </c>
      <c r="N66" s="72">
        <v>7.91</v>
      </c>
    </row>
    <row r="67" spans="2:14" ht="42.75">
      <c r="B67" s="48" t="s">
        <v>136</v>
      </c>
      <c r="C67" s="44" t="s">
        <v>137</v>
      </c>
      <c r="D67" s="50" t="s">
        <v>35</v>
      </c>
      <c r="E67" s="43">
        <v>6</v>
      </c>
      <c r="F67" s="38"/>
      <c r="G67" s="38"/>
      <c r="H67" s="37">
        <f t="shared" si="6"/>
        <v>0</v>
      </c>
      <c r="I67" s="39"/>
      <c r="J67" s="37">
        <f t="shared" si="7"/>
        <v>0</v>
      </c>
      <c r="K67" s="37">
        <f t="shared" si="8"/>
        <v>0</v>
      </c>
      <c r="N67" s="72">
        <v>103.62</v>
      </c>
    </row>
    <row r="68" spans="2:14" ht="42.75">
      <c r="B68" s="48" t="s">
        <v>138</v>
      </c>
      <c r="C68" s="44" t="s">
        <v>137</v>
      </c>
      <c r="D68" s="50" t="s">
        <v>35</v>
      </c>
      <c r="E68" s="43">
        <v>19</v>
      </c>
      <c r="F68" s="38"/>
      <c r="G68" s="38"/>
      <c r="H68" s="37">
        <f t="shared" si="6"/>
        <v>0</v>
      </c>
      <c r="I68" s="39"/>
      <c r="J68" s="37">
        <f t="shared" si="7"/>
        <v>0</v>
      </c>
      <c r="K68" s="37">
        <f t="shared" si="8"/>
        <v>0</v>
      </c>
      <c r="N68" s="72">
        <v>103.62</v>
      </c>
    </row>
    <row r="69" spans="2:14" ht="42.75">
      <c r="B69" s="48" t="s">
        <v>139</v>
      </c>
      <c r="C69" s="44" t="s">
        <v>137</v>
      </c>
      <c r="D69" s="50" t="s">
        <v>35</v>
      </c>
      <c r="E69" s="43">
        <v>52.25</v>
      </c>
      <c r="F69" s="38"/>
      <c r="G69" s="38"/>
      <c r="H69" s="37">
        <f t="shared" si="6"/>
        <v>0</v>
      </c>
      <c r="I69" s="39"/>
      <c r="J69" s="37">
        <f t="shared" si="7"/>
        <v>0</v>
      </c>
      <c r="K69" s="37">
        <f t="shared" si="8"/>
        <v>0</v>
      </c>
      <c r="N69" s="72">
        <v>103.62</v>
      </c>
    </row>
    <row r="70" spans="2:14" ht="15">
      <c r="B70" s="65" t="s">
        <v>46</v>
      </c>
      <c r="C70" s="66" t="s">
        <v>140</v>
      </c>
      <c r="D70" s="67"/>
      <c r="E70" s="67"/>
      <c r="F70" s="67"/>
      <c r="G70" s="67"/>
      <c r="H70" s="67"/>
      <c r="I70" s="67"/>
      <c r="J70" s="67"/>
      <c r="K70" s="68"/>
      <c r="N70" s="72"/>
    </row>
    <row r="71" spans="2:14" ht="42.75">
      <c r="B71" s="48" t="s">
        <v>141</v>
      </c>
      <c r="C71" s="44" t="s">
        <v>123</v>
      </c>
      <c r="D71" s="49" t="s">
        <v>56</v>
      </c>
      <c r="E71" s="43">
        <v>1.57</v>
      </c>
      <c r="F71" s="38"/>
      <c r="G71" s="38"/>
      <c r="H71" s="37">
        <f aca="true" t="shared" si="9" ref="H71:H82">IF(E71&lt;&gt;"",TRUNC(F71,2)+TRUNC(G71,2),"")</f>
        <v>0</v>
      </c>
      <c r="I71" s="39"/>
      <c r="J71" s="37">
        <f aca="true" t="shared" si="10" ref="J71:J82">IF(E71&lt;&gt;"",TRUNC(H71*(1+TRUNC(I71,4)),2),"")</f>
        <v>0</v>
      </c>
      <c r="K71" s="37">
        <f aca="true" t="shared" si="11" ref="K71:K82">IF(E71&lt;&gt;"",TRUNC(TRUNC(J71,2)*TRUNC(E71,2),2),"")</f>
        <v>0</v>
      </c>
      <c r="N71" s="72">
        <v>467.58</v>
      </c>
    </row>
    <row r="72" spans="2:14" ht="42.75">
      <c r="B72" s="48" t="s">
        <v>142</v>
      </c>
      <c r="C72" s="44" t="s">
        <v>123</v>
      </c>
      <c r="D72" s="49" t="s">
        <v>56</v>
      </c>
      <c r="E72" s="43">
        <v>5</v>
      </c>
      <c r="F72" s="38"/>
      <c r="G72" s="38"/>
      <c r="H72" s="37">
        <f t="shared" si="9"/>
        <v>0</v>
      </c>
      <c r="I72" s="39"/>
      <c r="J72" s="37">
        <f t="shared" si="10"/>
        <v>0</v>
      </c>
      <c r="K72" s="37">
        <f t="shared" si="11"/>
        <v>0</v>
      </c>
      <c r="N72" s="72">
        <v>467.58</v>
      </c>
    </row>
    <row r="73" spans="2:14" ht="28.5">
      <c r="B73" s="48" t="s">
        <v>143</v>
      </c>
      <c r="C73" s="44" t="s">
        <v>144</v>
      </c>
      <c r="D73" s="50" t="s">
        <v>56</v>
      </c>
      <c r="E73" s="43">
        <v>0.29</v>
      </c>
      <c r="F73" s="38"/>
      <c r="G73" s="38"/>
      <c r="H73" s="37">
        <f t="shared" si="9"/>
        <v>0</v>
      </c>
      <c r="I73" s="39"/>
      <c r="J73" s="37">
        <f t="shared" si="10"/>
        <v>0</v>
      </c>
      <c r="K73" s="37">
        <f t="shared" si="11"/>
        <v>0</v>
      </c>
      <c r="N73" s="72">
        <v>328.61</v>
      </c>
    </row>
    <row r="74" spans="2:14" ht="28.5">
      <c r="B74" s="48" t="s">
        <v>145</v>
      </c>
      <c r="C74" s="44" t="s">
        <v>144</v>
      </c>
      <c r="D74" s="50" t="s">
        <v>56</v>
      </c>
      <c r="E74" s="43">
        <v>0.91</v>
      </c>
      <c r="F74" s="38"/>
      <c r="G74" s="38"/>
      <c r="H74" s="37">
        <f t="shared" si="9"/>
        <v>0</v>
      </c>
      <c r="I74" s="39"/>
      <c r="J74" s="37">
        <f t="shared" si="10"/>
        <v>0</v>
      </c>
      <c r="K74" s="37">
        <f t="shared" si="11"/>
        <v>0</v>
      </c>
      <c r="N74" s="72">
        <v>328.61</v>
      </c>
    </row>
    <row r="75" spans="2:14" ht="28.5">
      <c r="B75" s="48" t="s">
        <v>146</v>
      </c>
      <c r="C75" s="44" t="s">
        <v>147</v>
      </c>
      <c r="D75" s="50" t="s">
        <v>56</v>
      </c>
      <c r="E75" s="43">
        <v>0.29</v>
      </c>
      <c r="F75" s="38"/>
      <c r="G75" s="38"/>
      <c r="H75" s="37">
        <f t="shared" si="9"/>
        <v>0</v>
      </c>
      <c r="I75" s="39"/>
      <c r="J75" s="37">
        <f t="shared" si="10"/>
        <v>0</v>
      </c>
      <c r="K75" s="37">
        <f t="shared" si="11"/>
        <v>0</v>
      </c>
      <c r="N75" s="72">
        <v>188.97</v>
      </c>
    </row>
    <row r="76" spans="2:14" ht="28.5">
      <c r="B76" s="48" t="s">
        <v>148</v>
      </c>
      <c r="C76" s="44" t="s">
        <v>147</v>
      </c>
      <c r="D76" s="50" t="s">
        <v>56</v>
      </c>
      <c r="E76" s="43">
        <v>0.91</v>
      </c>
      <c r="F76" s="38"/>
      <c r="G76" s="38"/>
      <c r="H76" s="37">
        <f t="shared" si="9"/>
        <v>0</v>
      </c>
      <c r="I76" s="39"/>
      <c r="J76" s="37">
        <f t="shared" si="10"/>
        <v>0</v>
      </c>
      <c r="K76" s="37">
        <f t="shared" si="11"/>
        <v>0</v>
      </c>
      <c r="N76" s="72">
        <v>188.97</v>
      </c>
    </row>
    <row r="77" spans="2:14" ht="28.5">
      <c r="B77" s="48" t="s">
        <v>149</v>
      </c>
      <c r="C77" s="44" t="s">
        <v>129</v>
      </c>
      <c r="D77" s="50" t="s">
        <v>118</v>
      </c>
      <c r="E77" s="43">
        <v>158.5</v>
      </c>
      <c r="F77" s="38"/>
      <c r="G77" s="38"/>
      <c r="H77" s="37">
        <f t="shared" si="9"/>
        <v>0</v>
      </c>
      <c r="I77" s="39"/>
      <c r="J77" s="37">
        <f t="shared" si="10"/>
        <v>0</v>
      </c>
      <c r="K77" s="37">
        <f t="shared" si="11"/>
        <v>0</v>
      </c>
      <c r="N77" s="72">
        <v>11.84</v>
      </c>
    </row>
    <row r="78" spans="2:14" ht="28.5">
      <c r="B78" s="48" t="s">
        <v>150</v>
      </c>
      <c r="C78" s="44" t="s">
        <v>129</v>
      </c>
      <c r="D78" s="50" t="s">
        <v>118</v>
      </c>
      <c r="E78" s="43">
        <v>395.6</v>
      </c>
      <c r="F78" s="38"/>
      <c r="G78" s="38"/>
      <c r="H78" s="37">
        <f t="shared" si="9"/>
        <v>0</v>
      </c>
      <c r="I78" s="39"/>
      <c r="J78" s="37">
        <f t="shared" si="10"/>
        <v>0</v>
      </c>
      <c r="K78" s="37">
        <f t="shared" si="11"/>
        <v>0</v>
      </c>
      <c r="N78" s="72">
        <v>11.84</v>
      </c>
    </row>
    <row r="79" spans="2:14" ht="28.5">
      <c r="B79" s="48" t="s">
        <v>151</v>
      </c>
      <c r="C79" s="44" t="s">
        <v>133</v>
      </c>
      <c r="D79" s="50" t="s">
        <v>118</v>
      </c>
      <c r="E79" s="43">
        <v>49.5</v>
      </c>
      <c r="F79" s="38"/>
      <c r="G79" s="38"/>
      <c r="H79" s="37">
        <f t="shared" si="9"/>
        <v>0</v>
      </c>
      <c r="I79" s="39"/>
      <c r="J79" s="37">
        <f t="shared" si="10"/>
        <v>0</v>
      </c>
      <c r="K79" s="37">
        <f t="shared" si="11"/>
        <v>0</v>
      </c>
      <c r="N79" s="72">
        <v>9.65</v>
      </c>
    </row>
    <row r="80" spans="2:14" ht="28.5">
      <c r="B80" s="48" t="s">
        <v>152</v>
      </c>
      <c r="C80" s="44" t="s">
        <v>127</v>
      </c>
      <c r="D80" s="50" t="s">
        <v>118</v>
      </c>
      <c r="E80" s="43">
        <v>19.8</v>
      </c>
      <c r="F80" s="38"/>
      <c r="G80" s="38"/>
      <c r="H80" s="37">
        <f t="shared" si="9"/>
        <v>0</v>
      </c>
      <c r="I80" s="39"/>
      <c r="J80" s="37">
        <f t="shared" si="10"/>
        <v>0</v>
      </c>
      <c r="K80" s="37">
        <f t="shared" si="11"/>
        <v>0</v>
      </c>
      <c r="N80" s="72">
        <v>14.39</v>
      </c>
    </row>
    <row r="81" spans="2:14" ht="42.75">
      <c r="B81" s="48" t="s">
        <v>153</v>
      </c>
      <c r="C81" s="44" t="s">
        <v>154</v>
      </c>
      <c r="D81" s="49" t="s">
        <v>155</v>
      </c>
      <c r="E81" s="43">
        <v>2.38</v>
      </c>
      <c r="F81" s="38"/>
      <c r="G81" s="38"/>
      <c r="H81" s="37">
        <f t="shared" si="9"/>
        <v>0</v>
      </c>
      <c r="I81" s="39"/>
      <c r="J81" s="37">
        <f t="shared" si="10"/>
        <v>0</v>
      </c>
      <c r="K81" s="37">
        <f t="shared" si="11"/>
        <v>0</v>
      </c>
      <c r="N81" s="72">
        <v>34.67</v>
      </c>
    </row>
    <row r="82" spans="2:14" ht="42.75">
      <c r="B82" s="48" t="s">
        <v>156</v>
      </c>
      <c r="C82" s="44" t="s">
        <v>154</v>
      </c>
      <c r="D82" s="49" t="s">
        <v>155</v>
      </c>
      <c r="E82" s="43">
        <v>19.36</v>
      </c>
      <c r="F82" s="38"/>
      <c r="G82" s="38"/>
      <c r="H82" s="37">
        <f t="shared" si="9"/>
        <v>0</v>
      </c>
      <c r="I82" s="39"/>
      <c r="J82" s="37">
        <f t="shared" si="10"/>
        <v>0</v>
      </c>
      <c r="K82" s="37">
        <f t="shared" si="11"/>
        <v>0</v>
      </c>
      <c r="N82" s="72">
        <v>34.67</v>
      </c>
    </row>
    <row r="83" spans="2:14" ht="15">
      <c r="B83" s="65" t="s">
        <v>47</v>
      </c>
      <c r="C83" s="66" t="s">
        <v>157</v>
      </c>
      <c r="D83" s="67"/>
      <c r="E83" s="67"/>
      <c r="F83" s="67"/>
      <c r="G83" s="67"/>
      <c r="H83" s="67"/>
      <c r="I83" s="67"/>
      <c r="J83" s="67"/>
      <c r="K83" s="68"/>
      <c r="N83" s="72"/>
    </row>
    <row r="84" spans="2:14" ht="28.5">
      <c r="B84" s="48" t="s">
        <v>158</v>
      </c>
      <c r="C84" s="44" t="s">
        <v>159</v>
      </c>
      <c r="D84" s="49" t="s">
        <v>56</v>
      </c>
      <c r="E84" s="43">
        <v>1.2</v>
      </c>
      <c r="F84" s="38"/>
      <c r="G84" s="38"/>
      <c r="H84" s="37">
        <f aca="true" t="shared" si="12" ref="H84:H101">IF(E84&lt;&gt;"",TRUNC(F84,2)+TRUNC(G84,2),"")</f>
        <v>0</v>
      </c>
      <c r="I84" s="39"/>
      <c r="J84" s="37">
        <f aca="true" t="shared" si="13" ref="J84:J101">IF(E84&lt;&gt;"",TRUNC(H84*(1+TRUNC(I84,4)),2),"")</f>
        <v>0</v>
      </c>
      <c r="K84" s="37">
        <f aca="true" t="shared" si="14" ref="K84:K101">IF(E84&lt;&gt;"",TRUNC(TRUNC(J84,2)*TRUNC(E84,2),2),"")</f>
        <v>0</v>
      </c>
      <c r="N84" s="72">
        <v>474.25</v>
      </c>
    </row>
    <row r="85" spans="2:14" ht="28.5">
      <c r="B85" s="48" t="s">
        <v>160</v>
      </c>
      <c r="C85" s="44" t="s">
        <v>133</v>
      </c>
      <c r="D85" s="50" t="s">
        <v>118</v>
      </c>
      <c r="E85" s="43">
        <v>143</v>
      </c>
      <c r="F85" s="38"/>
      <c r="G85" s="38"/>
      <c r="H85" s="37">
        <f t="shared" si="12"/>
        <v>0</v>
      </c>
      <c r="I85" s="39"/>
      <c r="J85" s="37">
        <f t="shared" si="13"/>
        <v>0</v>
      </c>
      <c r="K85" s="37">
        <f t="shared" si="14"/>
        <v>0</v>
      </c>
      <c r="N85" s="72">
        <v>9.65</v>
      </c>
    </row>
    <row r="86" spans="2:14" ht="28.5">
      <c r="B86" s="48" t="s">
        <v>161</v>
      </c>
      <c r="C86" s="44" t="s">
        <v>133</v>
      </c>
      <c r="D86" s="50" t="s">
        <v>118</v>
      </c>
      <c r="E86" s="43">
        <v>3.4</v>
      </c>
      <c r="F86" s="38"/>
      <c r="G86" s="38"/>
      <c r="H86" s="37">
        <f t="shared" si="12"/>
        <v>0</v>
      </c>
      <c r="I86" s="39"/>
      <c r="J86" s="37">
        <f t="shared" si="13"/>
        <v>0</v>
      </c>
      <c r="K86" s="37">
        <f t="shared" si="14"/>
        <v>0</v>
      </c>
      <c r="N86" s="72">
        <v>9.65</v>
      </c>
    </row>
    <row r="87" spans="2:14" ht="28.5">
      <c r="B87" s="48" t="s">
        <v>162</v>
      </c>
      <c r="C87" s="44" t="s">
        <v>133</v>
      </c>
      <c r="D87" s="50" t="s">
        <v>118</v>
      </c>
      <c r="E87" s="43">
        <v>45.1</v>
      </c>
      <c r="F87" s="38"/>
      <c r="G87" s="38"/>
      <c r="H87" s="37">
        <f t="shared" si="12"/>
        <v>0</v>
      </c>
      <c r="I87" s="39"/>
      <c r="J87" s="37">
        <f t="shared" si="13"/>
        <v>0</v>
      </c>
      <c r="K87" s="37">
        <f t="shared" si="14"/>
        <v>0</v>
      </c>
      <c r="N87" s="72">
        <v>9.65</v>
      </c>
    </row>
    <row r="88" spans="2:14" ht="28.5">
      <c r="B88" s="48" t="s">
        <v>163</v>
      </c>
      <c r="C88" s="44" t="s">
        <v>164</v>
      </c>
      <c r="D88" s="50" t="s">
        <v>118</v>
      </c>
      <c r="E88" s="43">
        <v>82.7</v>
      </c>
      <c r="F88" s="38"/>
      <c r="G88" s="38"/>
      <c r="H88" s="37">
        <f t="shared" si="12"/>
        <v>0</v>
      </c>
      <c r="I88" s="39"/>
      <c r="J88" s="37">
        <f t="shared" si="13"/>
        <v>0</v>
      </c>
      <c r="K88" s="37">
        <f t="shared" si="14"/>
        <v>0</v>
      </c>
      <c r="N88" s="72">
        <v>8.55</v>
      </c>
    </row>
    <row r="89" spans="2:14" ht="28.5">
      <c r="B89" s="48" t="s">
        <v>165</v>
      </c>
      <c r="C89" s="44" t="s">
        <v>164</v>
      </c>
      <c r="D89" s="50" t="s">
        <v>118</v>
      </c>
      <c r="E89" s="43">
        <v>2.1</v>
      </c>
      <c r="F89" s="38"/>
      <c r="G89" s="38"/>
      <c r="H89" s="37">
        <f t="shared" si="12"/>
        <v>0</v>
      </c>
      <c r="I89" s="39"/>
      <c r="J89" s="37">
        <f t="shared" si="13"/>
        <v>0</v>
      </c>
      <c r="K89" s="37">
        <f t="shared" si="14"/>
        <v>0</v>
      </c>
      <c r="N89" s="72">
        <v>8.55</v>
      </c>
    </row>
    <row r="90" spans="2:14" ht="28.5">
      <c r="B90" s="48" t="s">
        <v>166</v>
      </c>
      <c r="C90" s="44" t="s">
        <v>167</v>
      </c>
      <c r="D90" s="50" t="s">
        <v>118</v>
      </c>
      <c r="E90" s="43">
        <v>78.4</v>
      </c>
      <c r="F90" s="38"/>
      <c r="G90" s="38"/>
      <c r="H90" s="37">
        <f t="shared" si="12"/>
        <v>0</v>
      </c>
      <c r="I90" s="39"/>
      <c r="J90" s="37">
        <f t="shared" si="13"/>
        <v>0</v>
      </c>
      <c r="K90" s="37">
        <f t="shared" si="14"/>
        <v>0</v>
      </c>
      <c r="N90" s="72">
        <v>12.41</v>
      </c>
    </row>
    <row r="91" spans="2:14" ht="28.5">
      <c r="B91" s="48" t="s">
        <v>168</v>
      </c>
      <c r="C91" s="44" t="s">
        <v>127</v>
      </c>
      <c r="D91" s="50" t="s">
        <v>118</v>
      </c>
      <c r="E91" s="43">
        <v>70.2</v>
      </c>
      <c r="F91" s="38"/>
      <c r="G91" s="38"/>
      <c r="H91" s="37">
        <f t="shared" si="12"/>
        <v>0</v>
      </c>
      <c r="I91" s="39"/>
      <c r="J91" s="37">
        <f t="shared" si="13"/>
        <v>0</v>
      </c>
      <c r="K91" s="37">
        <f t="shared" si="14"/>
        <v>0</v>
      </c>
      <c r="N91" s="72">
        <v>14.39</v>
      </c>
    </row>
    <row r="92" spans="2:14" ht="28.5">
      <c r="B92" s="48" t="s">
        <v>169</v>
      </c>
      <c r="C92" s="44" t="s">
        <v>127</v>
      </c>
      <c r="D92" s="50" t="s">
        <v>118</v>
      </c>
      <c r="E92" s="43">
        <v>3.5</v>
      </c>
      <c r="F92" s="38"/>
      <c r="G92" s="38"/>
      <c r="H92" s="37">
        <f t="shared" si="12"/>
        <v>0</v>
      </c>
      <c r="I92" s="39"/>
      <c r="J92" s="37">
        <f t="shared" si="13"/>
        <v>0</v>
      </c>
      <c r="K92" s="37">
        <f t="shared" si="14"/>
        <v>0</v>
      </c>
      <c r="N92" s="72">
        <v>14.39</v>
      </c>
    </row>
    <row r="93" spans="2:14" ht="28.5">
      <c r="B93" s="48" t="s">
        <v>170</v>
      </c>
      <c r="C93" s="44" t="s">
        <v>127</v>
      </c>
      <c r="D93" s="50" t="s">
        <v>118</v>
      </c>
      <c r="E93" s="43">
        <v>1.1</v>
      </c>
      <c r="F93" s="38"/>
      <c r="G93" s="38"/>
      <c r="H93" s="37">
        <f t="shared" si="12"/>
        <v>0</v>
      </c>
      <c r="I93" s="39"/>
      <c r="J93" s="37">
        <f t="shared" si="13"/>
        <v>0</v>
      </c>
      <c r="K93" s="37">
        <f t="shared" si="14"/>
        <v>0</v>
      </c>
      <c r="N93" s="72">
        <v>14.39</v>
      </c>
    </row>
    <row r="94" spans="2:14" ht="28.5">
      <c r="B94" s="48" t="s">
        <v>171</v>
      </c>
      <c r="C94" s="44" t="s">
        <v>144</v>
      </c>
      <c r="D94" s="50" t="s">
        <v>56</v>
      </c>
      <c r="E94" s="43">
        <v>0.98</v>
      </c>
      <c r="F94" s="38"/>
      <c r="G94" s="38"/>
      <c r="H94" s="37">
        <f t="shared" si="12"/>
        <v>0</v>
      </c>
      <c r="I94" s="39"/>
      <c r="J94" s="37">
        <f t="shared" si="13"/>
        <v>0</v>
      </c>
      <c r="K94" s="37">
        <f t="shared" si="14"/>
        <v>0</v>
      </c>
      <c r="N94" s="72">
        <v>328.61</v>
      </c>
    </row>
    <row r="95" spans="2:14" ht="28.5">
      <c r="B95" s="48" t="s">
        <v>172</v>
      </c>
      <c r="C95" s="44" t="s">
        <v>144</v>
      </c>
      <c r="D95" s="50" t="s">
        <v>56</v>
      </c>
      <c r="E95" s="43">
        <v>121.09</v>
      </c>
      <c r="F95" s="38"/>
      <c r="G95" s="38"/>
      <c r="H95" s="37">
        <f t="shared" si="12"/>
        <v>0</v>
      </c>
      <c r="I95" s="39"/>
      <c r="J95" s="37">
        <f t="shared" si="13"/>
        <v>0</v>
      </c>
      <c r="K95" s="37">
        <f t="shared" si="14"/>
        <v>0</v>
      </c>
      <c r="N95" s="72">
        <v>328.61</v>
      </c>
    </row>
    <row r="96" spans="2:14" ht="28.5">
      <c r="B96" s="48" t="s">
        <v>173</v>
      </c>
      <c r="C96" s="44" t="s">
        <v>144</v>
      </c>
      <c r="D96" s="50" t="s">
        <v>56</v>
      </c>
      <c r="E96" s="43">
        <v>0.3</v>
      </c>
      <c r="F96" s="38"/>
      <c r="G96" s="38"/>
      <c r="H96" s="37">
        <f t="shared" si="12"/>
        <v>0</v>
      </c>
      <c r="I96" s="39"/>
      <c r="J96" s="37">
        <f t="shared" si="13"/>
        <v>0</v>
      </c>
      <c r="K96" s="37">
        <f t="shared" si="14"/>
        <v>0</v>
      </c>
      <c r="N96" s="72">
        <v>328.61</v>
      </c>
    </row>
    <row r="97" spans="2:14" ht="28.5">
      <c r="B97" s="48" t="s">
        <v>174</v>
      </c>
      <c r="C97" s="44" t="s">
        <v>159</v>
      </c>
      <c r="D97" s="49" t="s">
        <v>56</v>
      </c>
      <c r="E97" s="43">
        <v>10.02</v>
      </c>
      <c r="F97" s="38"/>
      <c r="G97" s="38"/>
      <c r="H97" s="37">
        <f t="shared" si="12"/>
        <v>0</v>
      </c>
      <c r="I97" s="39"/>
      <c r="J97" s="37">
        <f t="shared" si="13"/>
        <v>0</v>
      </c>
      <c r="K97" s="37">
        <f t="shared" si="14"/>
        <v>0</v>
      </c>
      <c r="N97" s="72">
        <v>474.25</v>
      </c>
    </row>
    <row r="98" spans="2:14" ht="28.5">
      <c r="B98" s="48" t="s">
        <v>175</v>
      </c>
      <c r="C98" s="44" t="s">
        <v>159</v>
      </c>
      <c r="D98" s="49" t="s">
        <v>56</v>
      </c>
      <c r="E98" s="43">
        <v>94</v>
      </c>
      <c r="F98" s="38"/>
      <c r="G98" s="38"/>
      <c r="H98" s="37">
        <f t="shared" si="12"/>
        <v>0</v>
      </c>
      <c r="I98" s="39"/>
      <c r="J98" s="37">
        <f t="shared" si="13"/>
        <v>0</v>
      </c>
      <c r="K98" s="37">
        <f t="shared" si="14"/>
        <v>0</v>
      </c>
      <c r="N98" s="72">
        <v>474.25</v>
      </c>
    </row>
    <row r="99" spans="2:14" ht="42.75">
      <c r="B99" s="48" t="s">
        <v>176</v>
      </c>
      <c r="C99" s="44" t="s">
        <v>177</v>
      </c>
      <c r="D99" s="50" t="s">
        <v>35</v>
      </c>
      <c r="E99" s="43">
        <v>62.48</v>
      </c>
      <c r="F99" s="38"/>
      <c r="G99" s="38"/>
      <c r="H99" s="37">
        <f t="shared" si="12"/>
        <v>0</v>
      </c>
      <c r="I99" s="39"/>
      <c r="J99" s="37">
        <f t="shared" si="13"/>
        <v>0</v>
      </c>
      <c r="K99" s="37">
        <f t="shared" si="14"/>
        <v>0</v>
      </c>
      <c r="N99" s="72">
        <v>153.9</v>
      </c>
    </row>
    <row r="100" spans="2:14" ht="42.75">
      <c r="B100" s="48" t="s">
        <v>178</v>
      </c>
      <c r="C100" s="44" t="s">
        <v>177</v>
      </c>
      <c r="D100" s="50" t="s">
        <v>35</v>
      </c>
      <c r="E100" s="43">
        <v>452.86</v>
      </c>
      <c r="F100" s="38"/>
      <c r="G100" s="38"/>
      <c r="H100" s="37">
        <f t="shared" si="12"/>
        <v>0</v>
      </c>
      <c r="I100" s="39"/>
      <c r="J100" s="37">
        <f t="shared" si="13"/>
        <v>0</v>
      </c>
      <c r="K100" s="37">
        <f t="shared" si="14"/>
        <v>0</v>
      </c>
      <c r="N100" s="72">
        <v>153.9</v>
      </c>
    </row>
    <row r="101" spans="2:14" ht="42.75">
      <c r="B101" s="48" t="s">
        <v>179</v>
      </c>
      <c r="C101" s="44" t="s">
        <v>177</v>
      </c>
      <c r="D101" s="50" t="s">
        <v>35</v>
      </c>
      <c r="E101" s="43">
        <v>5.84</v>
      </c>
      <c r="F101" s="38"/>
      <c r="G101" s="38"/>
      <c r="H101" s="37">
        <f t="shared" si="12"/>
        <v>0</v>
      </c>
      <c r="I101" s="39"/>
      <c r="J101" s="37">
        <f t="shared" si="13"/>
        <v>0</v>
      </c>
      <c r="K101" s="37">
        <f t="shared" si="14"/>
        <v>0</v>
      </c>
      <c r="N101" s="72">
        <v>153.9</v>
      </c>
    </row>
    <row r="102" spans="2:14" ht="15">
      <c r="B102" s="65">
        <v>3</v>
      </c>
      <c r="C102" s="66" t="s">
        <v>180</v>
      </c>
      <c r="D102" s="67"/>
      <c r="E102" s="67"/>
      <c r="F102" s="67"/>
      <c r="G102" s="67"/>
      <c r="H102" s="67"/>
      <c r="I102" s="67"/>
      <c r="J102" s="67"/>
      <c r="K102" s="68"/>
      <c r="N102" s="72"/>
    </row>
    <row r="103" spans="2:14" ht="15">
      <c r="B103" s="65" t="s">
        <v>38</v>
      </c>
      <c r="C103" s="66" t="s">
        <v>181</v>
      </c>
      <c r="D103" s="67"/>
      <c r="E103" s="67"/>
      <c r="F103" s="67"/>
      <c r="G103" s="67"/>
      <c r="H103" s="67"/>
      <c r="I103" s="67"/>
      <c r="J103" s="67"/>
      <c r="K103" s="68"/>
      <c r="N103" s="72"/>
    </row>
    <row r="104" spans="2:14" ht="57">
      <c r="B104" s="48" t="s">
        <v>182</v>
      </c>
      <c r="C104" s="44" t="s">
        <v>183</v>
      </c>
      <c r="D104" s="49" t="s">
        <v>35</v>
      </c>
      <c r="E104" s="43">
        <v>476.24</v>
      </c>
      <c r="F104" s="38"/>
      <c r="G104" s="38"/>
      <c r="H104" s="37">
        <f>IF(E104&lt;&gt;"",TRUNC(F104,2)+TRUNC(G104,2),"")</f>
        <v>0</v>
      </c>
      <c r="I104" s="39"/>
      <c r="J104" s="37">
        <f>IF(E104&lt;&gt;"",TRUNC(H104*(1+TRUNC(I104,4)),2),"")</f>
        <v>0</v>
      </c>
      <c r="K104" s="37">
        <f>IF(E104&lt;&gt;"",TRUNC(TRUNC(J104,2)*TRUNC(E104,2),2),"")</f>
        <v>0</v>
      </c>
      <c r="N104" s="72">
        <v>166.65</v>
      </c>
    </row>
    <row r="105" spans="2:14" ht="57">
      <c r="B105" s="48" t="s">
        <v>184</v>
      </c>
      <c r="C105" s="44" t="s">
        <v>185</v>
      </c>
      <c r="D105" s="49" t="s">
        <v>35</v>
      </c>
      <c r="E105" s="43">
        <v>546.71</v>
      </c>
      <c r="F105" s="38"/>
      <c r="G105" s="38"/>
      <c r="H105" s="37">
        <f>IF(E105&lt;&gt;"",TRUNC(F105,2)+TRUNC(G105,2),"")</f>
        <v>0</v>
      </c>
      <c r="I105" s="39"/>
      <c r="J105" s="37">
        <f>IF(E105&lt;&gt;"",TRUNC(H105*(1+TRUNC(I105,4)),2),"")</f>
        <v>0</v>
      </c>
      <c r="K105" s="37">
        <f>IF(E105&lt;&gt;"",TRUNC(TRUNC(J105,2)*TRUNC(E105,2),2),"")</f>
        <v>0</v>
      </c>
      <c r="N105" s="72">
        <v>205.99</v>
      </c>
    </row>
    <row r="106" spans="2:14" ht="15">
      <c r="B106" s="65">
        <v>4</v>
      </c>
      <c r="C106" s="66" t="s">
        <v>186</v>
      </c>
      <c r="D106" s="67"/>
      <c r="E106" s="67"/>
      <c r="F106" s="67"/>
      <c r="G106" s="67"/>
      <c r="H106" s="67"/>
      <c r="I106" s="67"/>
      <c r="J106" s="67"/>
      <c r="K106" s="68"/>
      <c r="N106" s="72"/>
    </row>
    <row r="107" spans="2:14" ht="15">
      <c r="B107" s="65" t="s">
        <v>40</v>
      </c>
      <c r="C107" s="66" t="s">
        <v>187</v>
      </c>
      <c r="D107" s="67"/>
      <c r="E107" s="67"/>
      <c r="F107" s="67"/>
      <c r="G107" s="67"/>
      <c r="H107" s="67"/>
      <c r="I107" s="67"/>
      <c r="J107" s="67"/>
      <c r="K107" s="68"/>
      <c r="N107" s="72"/>
    </row>
    <row r="108" spans="2:14" ht="42.75">
      <c r="B108" s="48" t="s">
        <v>188</v>
      </c>
      <c r="C108" s="44" t="s">
        <v>189</v>
      </c>
      <c r="D108" s="49" t="s">
        <v>56</v>
      </c>
      <c r="E108" s="43">
        <v>156.2</v>
      </c>
      <c r="F108" s="38"/>
      <c r="G108" s="38"/>
      <c r="H108" s="37">
        <f aca="true" t="shared" si="15" ref="H108:H128">IF(E108&lt;&gt;"",TRUNC(F108,2)+TRUNC(G108,2),"")</f>
        <v>0</v>
      </c>
      <c r="I108" s="39"/>
      <c r="J108" s="37">
        <f aca="true" t="shared" si="16" ref="J108:J128">IF(E108&lt;&gt;"",TRUNC(H108*(1+TRUNC(I108,4)),2),"")</f>
        <v>0</v>
      </c>
      <c r="K108" s="37">
        <f aca="true" t="shared" si="17" ref="K108:K128">IF(E108&lt;&gt;"",TRUNC(TRUNC(J108,2)*TRUNC(E108,2),2),"")</f>
        <v>0</v>
      </c>
      <c r="N108" s="72">
        <v>461.68</v>
      </c>
    </row>
    <row r="109" spans="2:14" ht="42.75">
      <c r="B109" s="48" t="s">
        <v>190</v>
      </c>
      <c r="C109" s="44" t="s">
        <v>189</v>
      </c>
      <c r="D109" s="49" t="s">
        <v>56</v>
      </c>
      <c r="E109" s="43">
        <v>0.3</v>
      </c>
      <c r="F109" s="38"/>
      <c r="G109" s="38"/>
      <c r="H109" s="37">
        <f t="shared" si="15"/>
        <v>0</v>
      </c>
      <c r="I109" s="39"/>
      <c r="J109" s="37">
        <f t="shared" si="16"/>
        <v>0</v>
      </c>
      <c r="K109" s="37">
        <f t="shared" si="17"/>
        <v>0</v>
      </c>
      <c r="N109" s="72">
        <v>461.68</v>
      </c>
    </row>
    <row r="110" spans="2:14" ht="42.75">
      <c r="B110" s="48" t="s">
        <v>191</v>
      </c>
      <c r="C110" s="44" t="s">
        <v>189</v>
      </c>
      <c r="D110" s="49" t="s">
        <v>56</v>
      </c>
      <c r="E110" s="43">
        <v>0.47</v>
      </c>
      <c r="F110" s="38"/>
      <c r="G110" s="38"/>
      <c r="H110" s="37">
        <f t="shared" si="15"/>
        <v>0</v>
      </c>
      <c r="I110" s="39"/>
      <c r="J110" s="37">
        <f t="shared" si="16"/>
        <v>0</v>
      </c>
      <c r="K110" s="37">
        <f t="shared" si="17"/>
        <v>0</v>
      </c>
      <c r="N110" s="72">
        <v>461.68</v>
      </c>
    </row>
    <row r="111" spans="2:14" ht="42.75">
      <c r="B111" s="48" t="s">
        <v>192</v>
      </c>
      <c r="C111" s="44" t="s">
        <v>189</v>
      </c>
      <c r="D111" s="49" t="s">
        <v>56</v>
      </c>
      <c r="E111" s="43">
        <v>16.5</v>
      </c>
      <c r="F111" s="38"/>
      <c r="G111" s="38"/>
      <c r="H111" s="37">
        <f t="shared" si="15"/>
        <v>0</v>
      </c>
      <c r="I111" s="39"/>
      <c r="J111" s="37">
        <f t="shared" si="16"/>
        <v>0</v>
      </c>
      <c r="K111" s="37">
        <f t="shared" si="17"/>
        <v>0</v>
      </c>
      <c r="N111" s="72">
        <v>461.68</v>
      </c>
    </row>
    <row r="112" spans="2:14" ht="42.75">
      <c r="B112" s="48" t="s">
        <v>193</v>
      </c>
      <c r="C112" s="44" t="s">
        <v>194</v>
      </c>
      <c r="D112" s="50" t="s">
        <v>118</v>
      </c>
      <c r="E112" s="43">
        <v>193.5</v>
      </c>
      <c r="F112" s="38"/>
      <c r="G112" s="38"/>
      <c r="H112" s="37">
        <f t="shared" si="15"/>
        <v>0</v>
      </c>
      <c r="I112" s="39"/>
      <c r="J112" s="37">
        <f t="shared" si="16"/>
        <v>0</v>
      </c>
      <c r="K112" s="37">
        <f t="shared" si="17"/>
        <v>0</v>
      </c>
      <c r="N112" s="72">
        <v>12.5</v>
      </c>
    </row>
    <row r="113" spans="2:14" ht="42.75">
      <c r="B113" s="48" t="s">
        <v>195</v>
      </c>
      <c r="C113" s="44" t="s">
        <v>196</v>
      </c>
      <c r="D113" s="50" t="s">
        <v>118</v>
      </c>
      <c r="E113" s="43">
        <v>18.2</v>
      </c>
      <c r="F113" s="38"/>
      <c r="G113" s="38"/>
      <c r="H113" s="37">
        <f t="shared" si="15"/>
        <v>0</v>
      </c>
      <c r="I113" s="39"/>
      <c r="J113" s="37">
        <f t="shared" si="16"/>
        <v>0</v>
      </c>
      <c r="K113" s="37">
        <f t="shared" si="17"/>
        <v>0</v>
      </c>
      <c r="N113" s="72">
        <v>11.84</v>
      </c>
    </row>
    <row r="114" spans="2:14" ht="42.75">
      <c r="B114" s="48" t="s">
        <v>197</v>
      </c>
      <c r="C114" s="44" t="s">
        <v>198</v>
      </c>
      <c r="D114" s="50" t="s">
        <v>118</v>
      </c>
      <c r="E114" s="43">
        <v>1416.8</v>
      </c>
      <c r="F114" s="38"/>
      <c r="G114" s="38"/>
      <c r="H114" s="37">
        <f t="shared" si="15"/>
        <v>0</v>
      </c>
      <c r="I114" s="39"/>
      <c r="J114" s="37">
        <f t="shared" si="16"/>
        <v>0</v>
      </c>
      <c r="K114" s="37">
        <f t="shared" si="17"/>
        <v>0</v>
      </c>
      <c r="N114" s="72">
        <v>9.57</v>
      </c>
    </row>
    <row r="115" spans="2:14" ht="42.75">
      <c r="B115" s="48" t="s">
        <v>199</v>
      </c>
      <c r="C115" s="44" t="s">
        <v>200</v>
      </c>
      <c r="D115" s="50" t="s">
        <v>118</v>
      </c>
      <c r="E115" s="43">
        <v>516.5</v>
      </c>
      <c r="F115" s="38"/>
      <c r="G115" s="38"/>
      <c r="H115" s="37">
        <f t="shared" si="15"/>
        <v>0</v>
      </c>
      <c r="I115" s="39"/>
      <c r="J115" s="37">
        <f t="shared" si="16"/>
        <v>0</v>
      </c>
      <c r="K115" s="37">
        <f t="shared" si="17"/>
        <v>0</v>
      </c>
      <c r="N115" s="72">
        <v>8.41</v>
      </c>
    </row>
    <row r="116" spans="2:14" ht="42.75">
      <c r="B116" s="48" t="s">
        <v>201</v>
      </c>
      <c r="C116" s="44" t="s">
        <v>202</v>
      </c>
      <c r="D116" s="50" t="s">
        <v>118</v>
      </c>
      <c r="E116" s="43">
        <v>307.6</v>
      </c>
      <c r="F116" s="38"/>
      <c r="G116" s="38"/>
      <c r="H116" s="37">
        <f t="shared" si="15"/>
        <v>0</v>
      </c>
      <c r="I116" s="39"/>
      <c r="J116" s="37">
        <f t="shared" si="16"/>
        <v>0</v>
      </c>
      <c r="K116" s="37">
        <f t="shared" si="17"/>
        <v>0</v>
      </c>
      <c r="N116" s="72">
        <v>7.7</v>
      </c>
    </row>
    <row r="117" spans="2:14" ht="42.75">
      <c r="B117" s="48" t="s">
        <v>203</v>
      </c>
      <c r="C117" s="44" t="s">
        <v>204</v>
      </c>
      <c r="D117" s="50" t="s">
        <v>118</v>
      </c>
      <c r="E117" s="43">
        <v>154.5</v>
      </c>
      <c r="F117" s="38"/>
      <c r="G117" s="38"/>
      <c r="H117" s="37">
        <f t="shared" si="15"/>
        <v>0</v>
      </c>
      <c r="I117" s="39"/>
      <c r="J117" s="37">
        <f t="shared" si="16"/>
        <v>0</v>
      </c>
      <c r="K117" s="37">
        <f t="shared" si="17"/>
        <v>0</v>
      </c>
      <c r="N117" s="72">
        <v>6.97</v>
      </c>
    </row>
    <row r="118" spans="2:14" ht="42.75">
      <c r="B118" s="48" t="s">
        <v>205</v>
      </c>
      <c r="C118" s="44" t="s">
        <v>198</v>
      </c>
      <c r="D118" s="50" t="s">
        <v>118</v>
      </c>
      <c r="E118" s="43">
        <v>28.3</v>
      </c>
      <c r="F118" s="38"/>
      <c r="G118" s="38"/>
      <c r="H118" s="37">
        <f t="shared" si="15"/>
        <v>0</v>
      </c>
      <c r="I118" s="39"/>
      <c r="J118" s="37">
        <f t="shared" si="16"/>
        <v>0</v>
      </c>
      <c r="K118" s="37">
        <f t="shared" si="17"/>
        <v>0</v>
      </c>
      <c r="N118" s="72">
        <v>9.57</v>
      </c>
    </row>
    <row r="119" spans="2:14" ht="42.75">
      <c r="B119" s="48" t="s">
        <v>206</v>
      </c>
      <c r="C119" s="44" t="s">
        <v>198</v>
      </c>
      <c r="D119" s="50" t="s">
        <v>118</v>
      </c>
      <c r="E119" s="43">
        <v>27.9</v>
      </c>
      <c r="F119" s="38"/>
      <c r="G119" s="38"/>
      <c r="H119" s="37">
        <f t="shared" si="15"/>
        <v>0</v>
      </c>
      <c r="I119" s="39"/>
      <c r="J119" s="37">
        <f t="shared" si="16"/>
        <v>0</v>
      </c>
      <c r="K119" s="37">
        <f t="shared" si="17"/>
        <v>0</v>
      </c>
      <c r="N119" s="72">
        <v>9.57</v>
      </c>
    </row>
    <row r="120" spans="2:14" ht="42.75">
      <c r="B120" s="48" t="s">
        <v>207</v>
      </c>
      <c r="C120" s="44" t="s">
        <v>198</v>
      </c>
      <c r="D120" s="50" t="s">
        <v>118</v>
      </c>
      <c r="E120" s="43">
        <v>2981</v>
      </c>
      <c r="F120" s="38"/>
      <c r="G120" s="38"/>
      <c r="H120" s="37">
        <f t="shared" si="15"/>
        <v>0</v>
      </c>
      <c r="I120" s="39"/>
      <c r="J120" s="37">
        <f t="shared" si="16"/>
        <v>0</v>
      </c>
      <c r="K120" s="37">
        <f t="shared" si="17"/>
        <v>0</v>
      </c>
      <c r="N120" s="72">
        <v>9.57</v>
      </c>
    </row>
    <row r="121" spans="2:14" ht="42.75">
      <c r="B121" s="48" t="s">
        <v>208</v>
      </c>
      <c r="C121" s="44" t="s">
        <v>209</v>
      </c>
      <c r="D121" s="50" t="s">
        <v>118</v>
      </c>
      <c r="E121" s="43">
        <v>570.3</v>
      </c>
      <c r="F121" s="38"/>
      <c r="G121" s="38"/>
      <c r="H121" s="37">
        <f t="shared" si="15"/>
        <v>0</v>
      </c>
      <c r="I121" s="39"/>
      <c r="J121" s="37">
        <f t="shared" si="16"/>
        <v>0</v>
      </c>
      <c r="K121" s="37">
        <f t="shared" si="17"/>
        <v>0</v>
      </c>
      <c r="N121" s="72">
        <v>14.52</v>
      </c>
    </row>
    <row r="122" spans="2:14" ht="42.75">
      <c r="B122" s="48" t="s">
        <v>210</v>
      </c>
      <c r="C122" s="44" t="s">
        <v>209</v>
      </c>
      <c r="D122" s="50" t="s">
        <v>118</v>
      </c>
      <c r="E122" s="43">
        <v>10.4</v>
      </c>
      <c r="F122" s="38"/>
      <c r="G122" s="38"/>
      <c r="H122" s="37">
        <f t="shared" si="15"/>
        <v>0</v>
      </c>
      <c r="I122" s="39"/>
      <c r="J122" s="37">
        <f t="shared" si="16"/>
        <v>0</v>
      </c>
      <c r="K122" s="37">
        <f t="shared" si="17"/>
        <v>0</v>
      </c>
      <c r="N122" s="72">
        <v>14.52</v>
      </c>
    </row>
    <row r="123" spans="2:14" ht="42.75">
      <c r="B123" s="48" t="s">
        <v>211</v>
      </c>
      <c r="C123" s="44" t="s">
        <v>209</v>
      </c>
      <c r="D123" s="50" t="s">
        <v>118</v>
      </c>
      <c r="E123" s="43">
        <v>8.6</v>
      </c>
      <c r="F123" s="38"/>
      <c r="G123" s="38"/>
      <c r="H123" s="37">
        <f t="shared" si="15"/>
        <v>0</v>
      </c>
      <c r="I123" s="39"/>
      <c r="J123" s="37">
        <f t="shared" si="16"/>
        <v>0</v>
      </c>
      <c r="K123" s="37">
        <f t="shared" si="17"/>
        <v>0</v>
      </c>
      <c r="N123" s="72">
        <v>14.52</v>
      </c>
    </row>
    <row r="124" spans="2:14" ht="42.75">
      <c r="B124" s="48" t="s">
        <v>212</v>
      </c>
      <c r="C124" s="44" t="s">
        <v>209</v>
      </c>
      <c r="D124" s="50" t="s">
        <v>118</v>
      </c>
      <c r="E124" s="43">
        <v>429</v>
      </c>
      <c r="F124" s="38"/>
      <c r="G124" s="38"/>
      <c r="H124" s="37">
        <f t="shared" si="15"/>
        <v>0</v>
      </c>
      <c r="I124" s="39"/>
      <c r="J124" s="37">
        <f t="shared" si="16"/>
        <v>0</v>
      </c>
      <c r="K124" s="37">
        <f t="shared" si="17"/>
        <v>0</v>
      </c>
      <c r="N124" s="72">
        <v>14.52</v>
      </c>
    </row>
    <row r="125" spans="2:14" ht="57">
      <c r="B125" s="48" t="s">
        <v>213</v>
      </c>
      <c r="C125" s="44" t="s">
        <v>214</v>
      </c>
      <c r="D125" s="50" t="s">
        <v>35</v>
      </c>
      <c r="E125" s="43">
        <v>237.09</v>
      </c>
      <c r="F125" s="38"/>
      <c r="G125" s="38"/>
      <c r="H125" s="37">
        <f t="shared" si="15"/>
        <v>0</v>
      </c>
      <c r="I125" s="39"/>
      <c r="J125" s="37">
        <f t="shared" si="16"/>
        <v>0</v>
      </c>
      <c r="K125" s="37">
        <f t="shared" si="17"/>
        <v>0</v>
      </c>
      <c r="N125" s="72">
        <v>63.81</v>
      </c>
    </row>
    <row r="126" spans="2:14" ht="57">
      <c r="B126" s="48" t="s">
        <v>215</v>
      </c>
      <c r="C126" s="44" t="s">
        <v>214</v>
      </c>
      <c r="D126" s="50" t="s">
        <v>35</v>
      </c>
      <c r="E126" s="43">
        <v>7.43</v>
      </c>
      <c r="F126" s="38"/>
      <c r="G126" s="38"/>
      <c r="H126" s="37">
        <f t="shared" si="15"/>
        <v>0</v>
      </c>
      <c r="I126" s="39"/>
      <c r="J126" s="37">
        <f t="shared" si="16"/>
        <v>0</v>
      </c>
      <c r="K126" s="37">
        <f t="shared" si="17"/>
        <v>0</v>
      </c>
      <c r="N126" s="72">
        <v>63.81</v>
      </c>
    </row>
    <row r="127" spans="2:14" ht="57">
      <c r="B127" s="48" t="s">
        <v>216</v>
      </c>
      <c r="C127" s="44" t="s">
        <v>214</v>
      </c>
      <c r="D127" s="50" t="s">
        <v>35</v>
      </c>
      <c r="E127" s="43">
        <v>8.84</v>
      </c>
      <c r="F127" s="38"/>
      <c r="G127" s="38"/>
      <c r="H127" s="37">
        <f t="shared" si="15"/>
        <v>0</v>
      </c>
      <c r="I127" s="39"/>
      <c r="J127" s="37">
        <f t="shared" si="16"/>
        <v>0</v>
      </c>
      <c r="K127" s="37">
        <f t="shared" si="17"/>
        <v>0</v>
      </c>
      <c r="N127" s="72">
        <v>63.81</v>
      </c>
    </row>
    <row r="128" spans="2:14" ht="57">
      <c r="B128" s="48" t="s">
        <v>217</v>
      </c>
      <c r="C128" s="44" t="s">
        <v>214</v>
      </c>
      <c r="D128" s="50" t="s">
        <v>35</v>
      </c>
      <c r="E128" s="43">
        <v>369.6</v>
      </c>
      <c r="F128" s="38"/>
      <c r="G128" s="38"/>
      <c r="H128" s="37">
        <f t="shared" si="15"/>
        <v>0</v>
      </c>
      <c r="I128" s="39"/>
      <c r="J128" s="37">
        <f t="shared" si="16"/>
        <v>0</v>
      </c>
      <c r="K128" s="37">
        <f t="shared" si="17"/>
        <v>0</v>
      </c>
      <c r="N128" s="72">
        <v>63.81</v>
      </c>
    </row>
    <row r="129" spans="2:14" ht="15">
      <c r="B129" s="65" t="s">
        <v>41</v>
      </c>
      <c r="C129" s="66" t="s">
        <v>218</v>
      </c>
      <c r="D129" s="67"/>
      <c r="E129" s="67"/>
      <c r="F129" s="67"/>
      <c r="G129" s="67"/>
      <c r="H129" s="67"/>
      <c r="I129" s="67"/>
      <c r="J129" s="67"/>
      <c r="K129" s="68"/>
      <c r="N129" s="72"/>
    </row>
    <row r="130" spans="2:14" ht="57">
      <c r="B130" s="48" t="s">
        <v>219</v>
      </c>
      <c r="C130" s="44" t="s">
        <v>220</v>
      </c>
      <c r="D130" s="49" t="s">
        <v>56</v>
      </c>
      <c r="E130" s="43">
        <v>52.3</v>
      </c>
      <c r="F130" s="38"/>
      <c r="G130" s="38"/>
      <c r="H130" s="37">
        <f aca="true" t="shared" si="18" ref="H130:H147">IF(E130&lt;&gt;"",TRUNC(F130,2)+TRUNC(G130,2),"")</f>
        <v>0</v>
      </c>
      <c r="I130" s="39"/>
      <c r="J130" s="37">
        <f aca="true" t="shared" si="19" ref="J130:J147">IF(E130&lt;&gt;"",TRUNC(H130*(1+TRUNC(I130,4)),2),"")</f>
        <v>0</v>
      </c>
      <c r="K130" s="37">
        <f aca="true" t="shared" si="20" ref="K130:K147">IF(E130&lt;&gt;"",TRUNC(TRUNC(J130,2)*TRUNC(E130,2),2),"")</f>
        <v>0</v>
      </c>
      <c r="N130" s="72">
        <v>462.84</v>
      </c>
    </row>
    <row r="131" spans="2:14" ht="57">
      <c r="B131" s="48" t="s">
        <v>221</v>
      </c>
      <c r="C131" s="44" t="s">
        <v>220</v>
      </c>
      <c r="D131" s="49" t="s">
        <v>56</v>
      </c>
      <c r="E131" s="43">
        <v>0.95</v>
      </c>
      <c r="F131" s="38"/>
      <c r="G131" s="38"/>
      <c r="H131" s="37">
        <f t="shared" si="18"/>
        <v>0</v>
      </c>
      <c r="I131" s="39"/>
      <c r="J131" s="37">
        <f t="shared" si="19"/>
        <v>0</v>
      </c>
      <c r="K131" s="37">
        <f t="shared" si="20"/>
        <v>0</v>
      </c>
      <c r="N131" s="72">
        <v>462.84</v>
      </c>
    </row>
    <row r="132" spans="2:14" ht="57">
      <c r="B132" s="48" t="s">
        <v>222</v>
      </c>
      <c r="C132" s="44" t="s">
        <v>220</v>
      </c>
      <c r="D132" s="49" t="s">
        <v>56</v>
      </c>
      <c r="E132" s="43">
        <v>0.78</v>
      </c>
      <c r="F132" s="38"/>
      <c r="G132" s="38"/>
      <c r="H132" s="37">
        <f t="shared" si="18"/>
        <v>0</v>
      </c>
      <c r="I132" s="39"/>
      <c r="J132" s="37">
        <f t="shared" si="19"/>
        <v>0</v>
      </c>
      <c r="K132" s="37">
        <f t="shared" si="20"/>
        <v>0</v>
      </c>
      <c r="N132" s="72">
        <v>462.84</v>
      </c>
    </row>
    <row r="133" spans="2:14" ht="42.75">
      <c r="B133" s="48" t="s">
        <v>223</v>
      </c>
      <c r="C133" s="44" t="s">
        <v>209</v>
      </c>
      <c r="D133" s="50" t="s">
        <v>118</v>
      </c>
      <c r="E133" s="43">
        <v>570.3</v>
      </c>
      <c r="F133" s="38"/>
      <c r="G133" s="38"/>
      <c r="H133" s="37">
        <f t="shared" si="18"/>
        <v>0</v>
      </c>
      <c r="I133" s="39"/>
      <c r="J133" s="37">
        <f t="shared" si="19"/>
        <v>0</v>
      </c>
      <c r="K133" s="37">
        <f t="shared" si="20"/>
        <v>0</v>
      </c>
      <c r="N133" s="72">
        <v>14.52</v>
      </c>
    </row>
    <row r="134" spans="2:14" ht="42.75">
      <c r="B134" s="48" t="s">
        <v>224</v>
      </c>
      <c r="C134" s="44" t="s">
        <v>209</v>
      </c>
      <c r="D134" s="50" t="s">
        <v>118</v>
      </c>
      <c r="E134" s="43">
        <v>31.2</v>
      </c>
      <c r="F134" s="38"/>
      <c r="G134" s="38"/>
      <c r="H134" s="37">
        <f t="shared" si="18"/>
        <v>0</v>
      </c>
      <c r="I134" s="39"/>
      <c r="J134" s="37">
        <f t="shared" si="19"/>
        <v>0</v>
      </c>
      <c r="K134" s="37">
        <f t="shared" si="20"/>
        <v>0</v>
      </c>
      <c r="N134" s="72">
        <v>14.52</v>
      </c>
    </row>
    <row r="135" spans="2:14" ht="42.75">
      <c r="B135" s="48" t="s">
        <v>225</v>
      </c>
      <c r="C135" s="44" t="s">
        <v>209</v>
      </c>
      <c r="D135" s="50" t="s">
        <v>118</v>
      </c>
      <c r="E135" s="43">
        <v>12.5</v>
      </c>
      <c r="F135" s="38"/>
      <c r="G135" s="38"/>
      <c r="H135" s="37">
        <f t="shared" si="18"/>
        <v>0</v>
      </c>
      <c r="I135" s="39"/>
      <c r="J135" s="37">
        <f t="shared" si="19"/>
        <v>0</v>
      </c>
      <c r="K135" s="37">
        <f t="shared" si="20"/>
        <v>0</v>
      </c>
      <c r="N135" s="72">
        <v>14.52</v>
      </c>
    </row>
    <row r="136" spans="2:14" ht="42.75">
      <c r="B136" s="48" t="s">
        <v>226</v>
      </c>
      <c r="C136" s="44" t="s">
        <v>194</v>
      </c>
      <c r="D136" s="50" t="s">
        <v>118</v>
      </c>
      <c r="E136" s="43">
        <v>193.5</v>
      </c>
      <c r="F136" s="38"/>
      <c r="G136" s="38"/>
      <c r="H136" s="37">
        <f t="shared" si="18"/>
        <v>0</v>
      </c>
      <c r="I136" s="39"/>
      <c r="J136" s="37">
        <f t="shared" si="19"/>
        <v>0</v>
      </c>
      <c r="K136" s="37">
        <f t="shared" si="20"/>
        <v>0</v>
      </c>
      <c r="N136" s="72">
        <v>12.5</v>
      </c>
    </row>
    <row r="137" spans="2:14" ht="42.75">
      <c r="B137" s="48" t="s">
        <v>227</v>
      </c>
      <c r="C137" s="44" t="s">
        <v>196</v>
      </c>
      <c r="D137" s="50" t="s">
        <v>118</v>
      </c>
      <c r="E137" s="43">
        <v>18.2</v>
      </c>
      <c r="F137" s="38"/>
      <c r="G137" s="38"/>
      <c r="H137" s="37">
        <f t="shared" si="18"/>
        <v>0</v>
      </c>
      <c r="I137" s="39"/>
      <c r="J137" s="37">
        <f t="shared" si="19"/>
        <v>0</v>
      </c>
      <c r="K137" s="37">
        <f t="shared" si="20"/>
        <v>0</v>
      </c>
      <c r="N137" s="72">
        <v>11.84</v>
      </c>
    </row>
    <row r="138" spans="2:14" ht="42.75">
      <c r="B138" s="48" t="s">
        <v>228</v>
      </c>
      <c r="C138" s="44" t="s">
        <v>198</v>
      </c>
      <c r="D138" s="50" t="s">
        <v>118</v>
      </c>
      <c r="E138" s="43">
        <v>1416.8</v>
      </c>
      <c r="F138" s="38"/>
      <c r="G138" s="38"/>
      <c r="H138" s="37">
        <f t="shared" si="18"/>
        <v>0</v>
      </c>
      <c r="I138" s="39"/>
      <c r="J138" s="37">
        <f t="shared" si="19"/>
        <v>0</v>
      </c>
      <c r="K138" s="37">
        <f t="shared" si="20"/>
        <v>0</v>
      </c>
      <c r="N138" s="72">
        <v>9.57</v>
      </c>
    </row>
    <row r="139" spans="2:14" ht="42.75">
      <c r="B139" s="48" t="s">
        <v>229</v>
      </c>
      <c r="C139" s="44" t="s">
        <v>200</v>
      </c>
      <c r="D139" s="50" t="s">
        <v>118</v>
      </c>
      <c r="E139" s="43">
        <v>516.5</v>
      </c>
      <c r="F139" s="38"/>
      <c r="G139" s="38"/>
      <c r="H139" s="37">
        <f t="shared" si="18"/>
        <v>0</v>
      </c>
      <c r="I139" s="39"/>
      <c r="J139" s="37">
        <f t="shared" si="19"/>
        <v>0</v>
      </c>
      <c r="K139" s="37">
        <f t="shared" si="20"/>
        <v>0</v>
      </c>
      <c r="N139" s="72">
        <v>8.41</v>
      </c>
    </row>
    <row r="140" spans="2:14" ht="42.75">
      <c r="B140" s="48" t="s">
        <v>230</v>
      </c>
      <c r="C140" s="44" t="s">
        <v>202</v>
      </c>
      <c r="D140" s="50" t="s">
        <v>118</v>
      </c>
      <c r="E140" s="43">
        <v>307.6</v>
      </c>
      <c r="F140" s="38"/>
      <c r="G140" s="38"/>
      <c r="H140" s="37">
        <f t="shared" si="18"/>
        <v>0</v>
      </c>
      <c r="I140" s="39"/>
      <c r="J140" s="37">
        <f t="shared" si="19"/>
        <v>0</v>
      </c>
      <c r="K140" s="37">
        <f t="shared" si="20"/>
        <v>0</v>
      </c>
      <c r="N140" s="72">
        <v>7.7</v>
      </c>
    </row>
    <row r="141" spans="2:14" ht="42.75">
      <c r="B141" s="48" t="s">
        <v>231</v>
      </c>
      <c r="C141" s="44" t="s">
        <v>204</v>
      </c>
      <c r="D141" s="50" t="s">
        <v>118</v>
      </c>
      <c r="E141" s="43">
        <v>154.5</v>
      </c>
      <c r="F141" s="38"/>
      <c r="G141" s="38"/>
      <c r="H141" s="37">
        <f t="shared" si="18"/>
        <v>0</v>
      </c>
      <c r="I141" s="39"/>
      <c r="J141" s="37">
        <f t="shared" si="19"/>
        <v>0</v>
      </c>
      <c r="K141" s="37">
        <f t="shared" si="20"/>
        <v>0</v>
      </c>
      <c r="N141" s="72">
        <v>6.97</v>
      </c>
    </row>
    <row r="142" spans="2:14" ht="42.75">
      <c r="B142" s="48" t="s">
        <v>232</v>
      </c>
      <c r="C142" s="44" t="s">
        <v>194</v>
      </c>
      <c r="D142" s="50" t="s">
        <v>118</v>
      </c>
      <c r="E142" s="43">
        <v>30.7</v>
      </c>
      <c r="F142" s="38"/>
      <c r="G142" s="38"/>
      <c r="H142" s="37">
        <f t="shared" si="18"/>
        <v>0</v>
      </c>
      <c r="I142" s="39"/>
      <c r="J142" s="37">
        <f t="shared" si="19"/>
        <v>0</v>
      </c>
      <c r="K142" s="37">
        <f t="shared" si="20"/>
        <v>0</v>
      </c>
      <c r="N142" s="72">
        <v>12.5</v>
      </c>
    </row>
    <row r="143" spans="2:14" ht="42.75">
      <c r="B143" s="48" t="s">
        <v>233</v>
      </c>
      <c r="C143" s="44" t="s">
        <v>196</v>
      </c>
      <c r="D143" s="50" t="s">
        <v>118</v>
      </c>
      <c r="E143" s="43">
        <v>12.4</v>
      </c>
      <c r="F143" s="38"/>
      <c r="G143" s="38"/>
      <c r="H143" s="37">
        <f t="shared" si="18"/>
        <v>0</v>
      </c>
      <c r="I143" s="39"/>
      <c r="J143" s="37">
        <f t="shared" si="19"/>
        <v>0</v>
      </c>
      <c r="K143" s="37">
        <f t="shared" si="20"/>
        <v>0</v>
      </c>
      <c r="N143" s="72">
        <v>11.84</v>
      </c>
    </row>
    <row r="144" spans="2:14" ht="42.75">
      <c r="B144" s="48" t="s">
        <v>234</v>
      </c>
      <c r="C144" s="44" t="s">
        <v>196</v>
      </c>
      <c r="D144" s="50" t="s">
        <v>118</v>
      </c>
      <c r="E144" s="43">
        <v>24.5</v>
      </c>
      <c r="F144" s="38"/>
      <c r="G144" s="38"/>
      <c r="H144" s="37">
        <f t="shared" si="18"/>
        <v>0</v>
      </c>
      <c r="I144" s="39"/>
      <c r="J144" s="37">
        <f t="shared" si="19"/>
        <v>0</v>
      </c>
      <c r="K144" s="37">
        <f t="shared" si="20"/>
        <v>0</v>
      </c>
      <c r="N144" s="72">
        <v>11.84</v>
      </c>
    </row>
    <row r="145" spans="2:14" ht="42.75">
      <c r="B145" s="48" t="s">
        <v>235</v>
      </c>
      <c r="C145" s="44" t="s">
        <v>209</v>
      </c>
      <c r="D145" s="50" t="s">
        <v>118</v>
      </c>
      <c r="E145" s="43">
        <v>795.13</v>
      </c>
      <c r="F145" s="38"/>
      <c r="G145" s="38"/>
      <c r="H145" s="37">
        <f t="shared" si="18"/>
        <v>0</v>
      </c>
      <c r="I145" s="39"/>
      <c r="J145" s="37">
        <f t="shared" si="19"/>
        <v>0</v>
      </c>
      <c r="K145" s="37">
        <f t="shared" si="20"/>
        <v>0</v>
      </c>
      <c r="N145" s="72">
        <v>14.52</v>
      </c>
    </row>
    <row r="146" spans="2:14" ht="42.75">
      <c r="B146" s="48" t="s">
        <v>236</v>
      </c>
      <c r="C146" s="44" t="s">
        <v>209</v>
      </c>
      <c r="D146" s="50" t="s">
        <v>118</v>
      </c>
      <c r="E146" s="43">
        <v>20.3</v>
      </c>
      <c r="F146" s="38"/>
      <c r="G146" s="38"/>
      <c r="H146" s="37">
        <f t="shared" si="18"/>
        <v>0</v>
      </c>
      <c r="I146" s="39"/>
      <c r="J146" s="37">
        <f t="shared" si="19"/>
        <v>0</v>
      </c>
      <c r="K146" s="37">
        <f t="shared" si="20"/>
        <v>0</v>
      </c>
      <c r="N146" s="72">
        <v>14.52</v>
      </c>
    </row>
    <row r="147" spans="2:14" ht="42.75">
      <c r="B147" s="48" t="s">
        <v>237</v>
      </c>
      <c r="C147" s="44" t="s">
        <v>209</v>
      </c>
      <c r="D147" s="50" t="s">
        <v>118</v>
      </c>
      <c r="E147" s="43">
        <v>12.74</v>
      </c>
      <c r="F147" s="38"/>
      <c r="G147" s="38"/>
      <c r="H147" s="37">
        <f t="shared" si="18"/>
        <v>0</v>
      </c>
      <c r="I147" s="39"/>
      <c r="J147" s="37">
        <f t="shared" si="19"/>
        <v>0</v>
      </c>
      <c r="K147" s="37">
        <f t="shared" si="20"/>
        <v>0</v>
      </c>
      <c r="N147" s="72">
        <v>14.52</v>
      </c>
    </row>
    <row r="148" spans="2:14" ht="15">
      <c r="B148" s="65" t="s">
        <v>48</v>
      </c>
      <c r="C148" s="66" t="s">
        <v>181</v>
      </c>
      <c r="D148" s="67"/>
      <c r="E148" s="67"/>
      <c r="F148" s="67"/>
      <c r="G148" s="67"/>
      <c r="H148" s="67"/>
      <c r="I148" s="67"/>
      <c r="J148" s="67"/>
      <c r="K148" s="68"/>
      <c r="N148" s="72"/>
    </row>
    <row r="149" spans="2:14" ht="57">
      <c r="B149" s="48" t="s">
        <v>238</v>
      </c>
      <c r="C149" s="44" t="s">
        <v>220</v>
      </c>
      <c r="D149" s="49" t="s">
        <v>56</v>
      </c>
      <c r="E149" s="43">
        <v>22.75</v>
      </c>
      <c r="F149" s="38"/>
      <c r="G149" s="38"/>
      <c r="H149" s="37">
        <f aca="true" t="shared" si="21" ref="H149:H155">IF(E149&lt;&gt;"",TRUNC(F149,2)+TRUNC(G149,2),"")</f>
        <v>0</v>
      </c>
      <c r="I149" s="39"/>
      <c r="J149" s="37">
        <f aca="true" t="shared" si="22" ref="J149:J155">IF(E149&lt;&gt;"",TRUNC(H149*(1+TRUNC(I149,4)),2),"")</f>
        <v>0</v>
      </c>
      <c r="K149" s="37">
        <f aca="true" t="shared" si="23" ref="K149:K155">IF(E149&lt;&gt;"",TRUNC(TRUNC(J149,2)*TRUNC(E149,2),2),"")</f>
        <v>0</v>
      </c>
      <c r="N149" s="72">
        <v>462.84</v>
      </c>
    </row>
    <row r="150" spans="2:14" ht="57">
      <c r="B150" s="48" t="s">
        <v>239</v>
      </c>
      <c r="C150" s="44" t="s">
        <v>220</v>
      </c>
      <c r="D150" s="49" t="s">
        <v>56</v>
      </c>
      <c r="E150" s="43">
        <v>0.5</v>
      </c>
      <c r="F150" s="38"/>
      <c r="G150" s="38"/>
      <c r="H150" s="37">
        <f t="shared" si="21"/>
        <v>0</v>
      </c>
      <c r="I150" s="39"/>
      <c r="J150" s="37">
        <f t="shared" si="22"/>
        <v>0</v>
      </c>
      <c r="K150" s="37">
        <f t="shared" si="23"/>
        <v>0</v>
      </c>
      <c r="N150" s="72">
        <v>462.84</v>
      </c>
    </row>
    <row r="151" spans="2:14" ht="42.75">
      <c r="B151" s="48" t="s">
        <v>240</v>
      </c>
      <c r="C151" s="44" t="s">
        <v>241</v>
      </c>
      <c r="D151" s="50" t="s">
        <v>118</v>
      </c>
      <c r="E151" s="43">
        <v>132.8</v>
      </c>
      <c r="F151" s="38"/>
      <c r="G151" s="38"/>
      <c r="H151" s="37">
        <f t="shared" si="21"/>
        <v>0</v>
      </c>
      <c r="I151" s="39"/>
      <c r="J151" s="37">
        <f t="shared" si="22"/>
        <v>0</v>
      </c>
      <c r="K151" s="37">
        <f t="shared" si="23"/>
        <v>0</v>
      </c>
      <c r="N151" s="72">
        <v>12.3</v>
      </c>
    </row>
    <row r="152" spans="2:14" ht="42.75">
      <c r="B152" s="48" t="s">
        <v>242</v>
      </c>
      <c r="C152" s="44" t="s">
        <v>241</v>
      </c>
      <c r="D152" s="50" t="s">
        <v>118</v>
      </c>
      <c r="E152" s="43">
        <v>26.5</v>
      </c>
      <c r="F152" s="38"/>
      <c r="G152" s="38"/>
      <c r="H152" s="37">
        <f t="shared" si="21"/>
        <v>0</v>
      </c>
      <c r="I152" s="39"/>
      <c r="J152" s="37">
        <f t="shared" si="22"/>
        <v>0</v>
      </c>
      <c r="K152" s="37">
        <f t="shared" si="23"/>
        <v>0</v>
      </c>
      <c r="N152" s="72">
        <v>12.3</v>
      </c>
    </row>
    <row r="153" spans="2:14" ht="42.75">
      <c r="B153" s="48" t="s">
        <v>243</v>
      </c>
      <c r="C153" s="44" t="s">
        <v>244</v>
      </c>
      <c r="D153" s="50" t="s">
        <v>118</v>
      </c>
      <c r="E153" s="43">
        <v>387.4</v>
      </c>
      <c r="F153" s="38"/>
      <c r="G153" s="38"/>
      <c r="H153" s="37">
        <f t="shared" si="21"/>
        <v>0</v>
      </c>
      <c r="I153" s="39"/>
      <c r="J153" s="37">
        <f t="shared" si="22"/>
        <v>0</v>
      </c>
      <c r="K153" s="37">
        <f t="shared" si="23"/>
        <v>0</v>
      </c>
      <c r="N153" s="72">
        <v>10.56</v>
      </c>
    </row>
    <row r="154" spans="2:14" ht="42.75">
      <c r="B154" s="48" t="s">
        <v>245</v>
      </c>
      <c r="C154" s="44" t="s">
        <v>246</v>
      </c>
      <c r="D154" s="50" t="s">
        <v>35</v>
      </c>
      <c r="E154" s="43">
        <v>224.11</v>
      </c>
      <c r="F154" s="38"/>
      <c r="G154" s="38"/>
      <c r="H154" s="37">
        <f t="shared" si="21"/>
        <v>0</v>
      </c>
      <c r="I154" s="39"/>
      <c r="J154" s="37">
        <f t="shared" si="22"/>
        <v>0</v>
      </c>
      <c r="K154" s="37">
        <f t="shared" si="23"/>
        <v>0</v>
      </c>
      <c r="N154" s="72">
        <v>24.65</v>
      </c>
    </row>
    <row r="155" spans="2:14" ht="42.75">
      <c r="B155" s="48" t="s">
        <v>247</v>
      </c>
      <c r="C155" s="44" t="s">
        <v>248</v>
      </c>
      <c r="D155" s="50" t="s">
        <v>35</v>
      </c>
      <c r="E155" s="43">
        <v>6.82</v>
      </c>
      <c r="F155" s="38"/>
      <c r="G155" s="38"/>
      <c r="H155" s="37">
        <f t="shared" si="21"/>
        <v>0</v>
      </c>
      <c r="I155" s="39"/>
      <c r="J155" s="37">
        <f t="shared" si="22"/>
        <v>0</v>
      </c>
      <c r="K155" s="37">
        <f t="shared" si="23"/>
        <v>0</v>
      </c>
      <c r="N155" s="72">
        <v>26.07</v>
      </c>
    </row>
    <row r="156" spans="2:14" ht="15">
      <c r="B156" s="65" t="s">
        <v>49</v>
      </c>
      <c r="C156" s="66" t="s">
        <v>249</v>
      </c>
      <c r="D156" s="67"/>
      <c r="E156" s="67"/>
      <c r="F156" s="67"/>
      <c r="G156" s="67"/>
      <c r="H156" s="67"/>
      <c r="I156" s="67"/>
      <c r="J156" s="67"/>
      <c r="K156" s="68"/>
      <c r="N156" s="72"/>
    </row>
    <row r="157" spans="2:14" ht="28.5">
      <c r="B157" s="48" t="s">
        <v>250</v>
      </c>
      <c r="C157" s="44" t="s">
        <v>251</v>
      </c>
      <c r="D157" s="50" t="s">
        <v>56</v>
      </c>
      <c r="E157" s="43">
        <v>2.13</v>
      </c>
      <c r="F157" s="38"/>
      <c r="G157" s="38"/>
      <c r="H157" s="37">
        <f>IF(E157&lt;&gt;"",TRUNC(F157,2)+TRUNC(G157,2),"")</f>
        <v>0</v>
      </c>
      <c r="I157" s="39"/>
      <c r="J157" s="37">
        <f>IF(E157&lt;&gt;"",TRUNC(H157*(1+TRUNC(I157,4)),2),"")</f>
        <v>0</v>
      </c>
      <c r="K157" s="37">
        <f>IF(E157&lt;&gt;"",TRUNC(TRUNC(J157,2)*TRUNC(E157,2),2),"")</f>
        <v>0</v>
      </c>
      <c r="N157" s="72">
        <v>234.31</v>
      </c>
    </row>
    <row r="158" spans="2:14" ht="14.25">
      <c r="B158" s="48" t="s">
        <v>252</v>
      </c>
      <c r="C158" s="44" t="s">
        <v>51</v>
      </c>
      <c r="D158" s="50" t="s">
        <v>56</v>
      </c>
      <c r="E158" s="43">
        <v>2.13</v>
      </c>
      <c r="F158" s="38"/>
      <c r="G158" s="38"/>
      <c r="H158" s="37">
        <f>IF(E158&lt;&gt;"",TRUNC(F158,2)+TRUNC(G158,2),"")</f>
        <v>0</v>
      </c>
      <c r="I158" s="39"/>
      <c r="J158" s="37">
        <f>IF(E158&lt;&gt;"",TRUNC(H158*(1+TRUNC(I158,4)),2),"")</f>
        <v>0</v>
      </c>
      <c r="K158" s="37">
        <f>IF(E158&lt;&gt;"",TRUNC(TRUNC(J158,2)*TRUNC(E158,2),2),"")</f>
        <v>0</v>
      </c>
      <c r="N158" s="72">
        <v>21.9</v>
      </c>
    </row>
    <row r="159" spans="2:14" ht="15">
      <c r="B159" s="65">
        <v>5</v>
      </c>
      <c r="C159" s="66" t="s">
        <v>253</v>
      </c>
      <c r="D159" s="67"/>
      <c r="E159" s="67"/>
      <c r="F159" s="67"/>
      <c r="G159" s="67"/>
      <c r="H159" s="67"/>
      <c r="I159" s="67"/>
      <c r="J159" s="67"/>
      <c r="K159" s="68"/>
      <c r="N159" s="72"/>
    </row>
    <row r="160" spans="2:14" ht="15">
      <c r="B160" s="65" t="s">
        <v>42</v>
      </c>
      <c r="C160" s="66" t="s">
        <v>254</v>
      </c>
      <c r="D160" s="67"/>
      <c r="E160" s="67"/>
      <c r="F160" s="67"/>
      <c r="G160" s="67"/>
      <c r="H160" s="67"/>
      <c r="I160" s="67"/>
      <c r="J160" s="67"/>
      <c r="K160" s="68"/>
      <c r="N160" s="72"/>
    </row>
    <row r="161" spans="2:14" ht="28.5">
      <c r="B161" s="47" t="s">
        <v>255</v>
      </c>
      <c r="C161" s="44" t="s">
        <v>256</v>
      </c>
      <c r="D161" s="50" t="s">
        <v>56</v>
      </c>
      <c r="E161" s="43">
        <v>50</v>
      </c>
      <c r="F161" s="38"/>
      <c r="G161" s="38"/>
      <c r="H161" s="37">
        <f aca="true" t="shared" si="24" ref="H161:H175">IF(E161&lt;&gt;"",TRUNC(F161,2)+TRUNC(G161,2),"")</f>
        <v>0</v>
      </c>
      <c r="I161" s="39"/>
      <c r="J161" s="37">
        <f aca="true" t="shared" si="25" ref="J161:J175">IF(E161&lt;&gt;"",TRUNC(H161*(1+TRUNC(I161,4)),2),"")</f>
        <v>0</v>
      </c>
      <c r="K161" s="37">
        <f aca="true" t="shared" si="26" ref="K161:K175">IF(E161&lt;&gt;"",TRUNC(TRUNC(J161,2)*TRUNC(E161,2),2),"")</f>
        <v>0</v>
      </c>
      <c r="N161" s="72">
        <v>46.92</v>
      </c>
    </row>
    <row r="162" spans="2:14" ht="14.25">
      <c r="B162" s="47" t="s">
        <v>257</v>
      </c>
      <c r="C162" s="44" t="s">
        <v>51</v>
      </c>
      <c r="D162" s="50" t="s">
        <v>56</v>
      </c>
      <c r="E162" s="43">
        <v>50</v>
      </c>
      <c r="F162" s="38"/>
      <c r="G162" s="38"/>
      <c r="H162" s="37">
        <f t="shared" si="24"/>
        <v>0</v>
      </c>
      <c r="I162" s="39"/>
      <c r="J162" s="37">
        <f t="shared" si="25"/>
        <v>0</v>
      </c>
      <c r="K162" s="37">
        <f t="shared" si="26"/>
        <v>0</v>
      </c>
      <c r="N162" s="72">
        <v>21.9</v>
      </c>
    </row>
    <row r="163" spans="2:14" ht="42.75">
      <c r="B163" s="47" t="s">
        <v>258</v>
      </c>
      <c r="C163" s="44" t="s">
        <v>259</v>
      </c>
      <c r="D163" s="50" t="s">
        <v>56</v>
      </c>
      <c r="E163" s="43">
        <v>8.69</v>
      </c>
      <c r="F163" s="38"/>
      <c r="G163" s="38"/>
      <c r="H163" s="37">
        <f t="shared" si="24"/>
        <v>0</v>
      </c>
      <c r="I163" s="39"/>
      <c r="J163" s="37">
        <f t="shared" si="25"/>
        <v>0</v>
      </c>
      <c r="K163" s="37">
        <f t="shared" si="26"/>
        <v>0</v>
      </c>
      <c r="N163" s="72">
        <v>388.69</v>
      </c>
    </row>
    <row r="164" spans="2:14" ht="28.5">
      <c r="B164" s="47" t="s">
        <v>260</v>
      </c>
      <c r="C164" s="44" t="s">
        <v>261</v>
      </c>
      <c r="D164" s="50" t="s">
        <v>55</v>
      </c>
      <c r="E164" s="43">
        <v>39</v>
      </c>
      <c r="F164" s="38"/>
      <c r="G164" s="38"/>
      <c r="H164" s="37">
        <f t="shared" si="24"/>
        <v>0</v>
      </c>
      <c r="I164" s="39"/>
      <c r="J164" s="37">
        <f t="shared" si="25"/>
        <v>0</v>
      </c>
      <c r="K164" s="37">
        <f t="shared" si="26"/>
        <v>0</v>
      </c>
      <c r="N164" s="72">
        <v>43.79</v>
      </c>
    </row>
    <row r="165" spans="2:14" ht="57">
      <c r="B165" s="47" t="s">
        <v>262</v>
      </c>
      <c r="C165" s="44" t="s">
        <v>263</v>
      </c>
      <c r="D165" s="50" t="s">
        <v>35</v>
      </c>
      <c r="E165" s="43">
        <v>208.17</v>
      </c>
      <c r="F165" s="38"/>
      <c r="G165" s="38"/>
      <c r="H165" s="37">
        <f t="shared" si="24"/>
        <v>0</v>
      </c>
      <c r="I165" s="39"/>
      <c r="J165" s="37">
        <f t="shared" si="25"/>
        <v>0</v>
      </c>
      <c r="K165" s="37">
        <f t="shared" si="26"/>
        <v>0</v>
      </c>
      <c r="N165" s="72">
        <v>68.73</v>
      </c>
    </row>
    <row r="166" spans="2:14" ht="57">
      <c r="B166" s="47" t="s">
        <v>264</v>
      </c>
      <c r="C166" s="44" t="s">
        <v>263</v>
      </c>
      <c r="D166" s="50" t="s">
        <v>35</v>
      </c>
      <c r="E166" s="43">
        <v>860.06</v>
      </c>
      <c r="F166" s="38"/>
      <c r="G166" s="38"/>
      <c r="H166" s="37">
        <f t="shared" si="24"/>
        <v>0</v>
      </c>
      <c r="I166" s="39"/>
      <c r="J166" s="37">
        <f t="shared" si="25"/>
        <v>0</v>
      </c>
      <c r="K166" s="37">
        <f t="shared" si="26"/>
        <v>0</v>
      </c>
      <c r="N166" s="72">
        <v>68.73</v>
      </c>
    </row>
    <row r="167" spans="2:14" ht="28.5">
      <c r="B167" s="47" t="s">
        <v>265</v>
      </c>
      <c r="C167" s="44" t="s">
        <v>266</v>
      </c>
      <c r="D167" s="49" t="s">
        <v>35</v>
      </c>
      <c r="E167" s="43">
        <v>125.16</v>
      </c>
      <c r="F167" s="38"/>
      <c r="G167" s="38"/>
      <c r="H167" s="37">
        <f t="shared" si="24"/>
        <v>0</v>
      </c>
      <c r="I167" s="39"/>
      <c r="J167" s="37">
        <f t="shared" si="25"/>
        <v>0</v>
      </c>
      <c r="K167" s="37">
        <f t="shared" si="26"/>
        <v>0</v>
      </c>
      <c r="N167" s="72">
        <v>50.65</v>
      </c>
    </row>
    <row r="168" spans="2:14" ht="28.5">
      <c r="B168" s="47" t="s">
        <v>267</v>
      </c>
      <c r="C168" s="44" t="s">
        <v>268</v>
      </c>
      <c r="D168" s="50" t="s">
        <v>35</v>
      </c>
      <c r="E168" s="43">
        <v>125.16</v>
      </c>
      <c r="F168" s="38"/>
      <c r="G168" s="38"/>
      <c r="H168" s="37">
        <f t="shared" si="24"/>
        <v>0</v>
      </c>
      <c r="I168" s="39"/>
      <c r="J168" s="37">
        <f t="shared" si="25"/>
        <v>0</v>
      </c>
      <c r="K168" s="37">
        <f t="shared" si="26"/>
        <v>0</v>
      </c>
      <c r="N168" s="72">
        <v>1.84</v>
      </c>
    </row>
    <row r="169" spans="2:14" ht="42.75">
      <c r="B169" s="47" t="s">
        <v>269</v>
      </c>
      <c r="C169" s="44" t="s">
        <v>270</v>
      </c>
      <c r="D169" s="50" t="s">
        <v>35</v>
      </c>
      <c r="E169" s="43">
        <v>125.16</v>
      </c>
      <c r="F169" s="38"/>
      <c r="G169" s="38"/>
      <c r="H169" s="37">
        <f t="shared" si="24"/>
        <v>0</v>
      </c>
      <c r="I169" s="39"/>
      <c r="J169" s="37">
        <f t="shared" si="25"/>
        <v>0</v>
      </c>
      <c r="K169" s="37">
        <f t="shared" si="26"/>
        <v>0</v>
      </c>
      <c r="N169" s="72">
        <v>3.59</v>
      </c>
    </row>
    <row r="170" spans="2:14" ht="71.25">
      <c r="B170" s="47" t="s">
        <v>271</v>
      </c>
      <c r="C170" s="44" t="s">
        <v>272</v>
      </c>
      <c r="D170" s="50" t="s">
        <v>35</v>
      </c>
      <c r="E170" s="43">
        <v>125.16</v>
      </c>
      <c r="F170" s="38"/>
      <c r="G170" s="38"/>
      <c r="H170" s="37">
        <f t="shared" si="24"/>
        <v>0</v>
      </c>
      <c r="I170" s="39"/>
      <c r="J170" s="37">
        <f t="shared" si="25"/>
        <v>0</v>
      </c>
      <c r="K170" s="37">
        <f t="shared" si="26"/>
        <v>0</v>
      </c>
      <c r="N170" s="72">
        <v>25.11</v>
      </c>
    </row>
    <row r="171" spans="2:14" ht="28.5">
      <c r="B171" s="47" t="s">
        <v>273</v>
      </c>
      <c r="C171" s="44" t="s">
        <v>274</v>
      </c>
      <c r="D171" s="49" t="s">
        <v>35</v>
      </c>
      <c r="E171" s="43">
        <v>125.16</v>
      </c>
      <c r="F171" s="38"/>
      <c r="G171" s="38"/>
      <c r="H171" s="37">
        <f t="shared" si="24"/>
        <v>0</v>
      </c>
      <c r="I171" s="39"/>
      <c r="J171" s="37">
        <f t="shared" si="25"/>
        <v>0</v>
      </c>
      <c r="K171" s="37">
        <f t="shared" si="26"/>
        <v>0</v>
      </c>
      <c r="N171" s="72">
        <v>22.05</v>
      </c>
    </row>
    <row r="172" spans="2:14" ht="28.5">
      <c r="B172" s="47" t="s">
        <v>275</v>
      </c>
      <c r="C172" s="44" t="s">
        <v>276</v>
      </c>
      <c r="D172" s="50" t="s">
        <v>55</v>
      </c>
      <c r="E172" s="43">
        <v>314.58</v>
      </c>
      <c r="F172" s="38"/>
      <c r="G172" s="38"/>
      <c r="H172" s="37">
        <f t="shared" si="24"/>
        <v>0</v>
      </c>
      <c r="I172" s="39"/>
      <c r="J172" s="37">
        <f t="shared" si="25"/>
        <v>0</v>
      </c>
      <c r="K172" s="37">
        <f t="shared" si="26"/>
        <v>0</v>
      </c>
      <c r="N172" s="72">
        <v>5.46</v>
      </c>
    </row>
    <row r="173" spans="2:14" ht="28.5">
      <c r="B173" s="47" t="s">
        <v>277</v>
      </c>
      <c r="C173" s="44" t="s">
        <v>278</v>
      </c>
      <c r="D173" s="50" t="s">
        <v>55</v>
      </c>
      <c r="E173" s="43">
        <v>126.1</v>
      </c>
      <c r="F173" s="38"/>
      <c r="G173" s="38"/>
      <c r="H173" s="37">
        <f t="shared" si="24"/>
        <v>0</v>
      </c>
      <c r="I173" s="39"/>
      <c r="J173" s="37">
        <f t="shared" si="25"/>
        <v>0</v>
      </c>
      <c r="K173" s="37">
        <f t="shared" si="26"/>
        <v>0</v>
      </c>
      <c r="N173" s="72">
        <v>21.5</v>
      </c>
    </row>
    <row r="174" spans="2:14" ht="28.5">
      <c r="B174" s="47" t="s">
        <v>279</v>
      </c>
      <c r="C174" s="44" t="s">
        <v>280</v>
      </c>
      <c r="D174" s="50" t="s">
        <v>55</v>
      </c>
      <c r="E174" s="43">
        <v>5.27</v>
      </c>
      <c r="F174" s="38"/>
      <c r="G174" s="38"/>
      <c r="H174" s="37">
        <f t="shared" si="24"/>
        <v>0</v>
      </c>
      <c r="I174" s="39"/>
      <c r="J174" s="37">
        <f t="shared" si="25"/>
        <v>0</v>
      </c>
      <c r="K174" s="37">
        <f t="shared" si="26"/>
        <v>0</v>
      </c>
      <c r="N174" s="72">
        <v>45.66</v>
      </c>
    </row>
    <row r="175" spans="2:14" ht="42.75">
      <c r="B175" s="47" t="s">
        <v>281</v>
      </c>
      <c r="C175" s="44" t="s">
        <v>282</v>
      </c>
      <c r="D175" s="50" t="s">
        <v>35</v>
      </c>
      <c r="E175" s="43">
        <v>36.88</v>
      </c>
      <c r="F175" s="38"/>
      <c r="G175" s="38"/>
      <c r="H175" s="37">
        <f t="shared" si="24"/>
        <v>0</v>
      </c>
      <c r="I175" s="39"/>
      <c r="J175" s="37">
        <f t="shared" si="25"/>
        <v>0</v>
      </c>
      <c r="K175" s="37">
        <f t="shared" si="26"/>
        <v>0</v>
      </c>
      <c r="N175" s="72">
        <v>67.98</v>
      </c>
    </row>
    <row r="176" spans="2:14" ht="15">
      <c r="B176" s="65" t="s">
        <v>44</v>
      </c>
      <c r="C176" s="66" t="s">
        <v>283</v>
      </c>
      <c r="D176" s="67"/>
      <c r="E176" s="67"/>
      <c r="F176" s="67"/>
      <c r="G176" s="67"/>
      <c r="H176" s="67"/>
      <c r="I176" s="67"/>
      <c r="J176" s="67"/>
      <c r="K176" s="68"/>
      <c r="N176" s="72"/>
    </row>
    <row r="177" spans="2:14" ht="42.75">
      <c r="B177" s="45" t="s">
        <v>284</v>
      </c>
      <c r="C177" s="44" t="s">
        <v>285</v>
      </c>
      <c r="D177" s="49" t="s">
        <v>55</v>
      </c>
      <c r="E177" s="43">
        <v>41.11</v>
      </c>
      <c r="F177" s="38"/>
      <c r="G177" s="38"/>
      <c r="H177" s="37">
        <f>IF(E177&lt;&gt;"",TRUNC(F177,2)+TRUNC(G177,2),"")</f>
        <v>0</v>
      </c>
      <c r="I177" s="39"/>
      <c r="J177" s="37">
        <f>IF(E177&lt;&gt;"",TRUNC(H177*(1+TRUNC(I177,4)),2),"")</f>
        <v>0</v>
      </c>
      <c r="K177" s="37">
        <f>IF(E177&lt;&gt;"",TRUNC(TRUNC(J177,2)*TRUNC(E177,2),2),"")</f>
        <v>0</v>
      </c>
      <c r="N177" s="72">
        <v>451.69</v>
      </c>
    </row>
    <row r="178" spans="2:14" ht="28.5">
      <c r="B178" s="45" t="s">
        <v>286</v>
      </c>
      <c r="C178" s="44" t="s">
        <v>287</v>
      </c>
      <c r="D178" s="49" t="s">
        <v>35</v>
      </c>
      <c r="E178" s="43">
        <v>90.04</v>
      </c>
      <c r="F178" s="38"/>
      <c r="G178" s="38"/>
      <c r="H178" s="37">
        <f>IF(E178&lt;&gt;"",TRUNC(F178,2)+TRUNC(G178,2),"")</f>
        <v>0</v>
      </c>
      <c r="I178" s="39"/>
      <c r="J178" s="37">
        <f>IF(E178&lt;&gt;"",TRUNC(H178*(1+TRUNC(I178,4)),2),"")</f>
        <v>0</v>
      </c>
      <c r="K178" s="37">
        <f>IF(E178&lt;&gt;"",TRUNC(TRUNC(J178,2)*TRUNC(E178,2),2),"")</f>
        <v>0</v>
      </c>
      <c r="N178" s="72">
        <v>586.07</v>
      </c>
    </row>
    <row r="179" spans="2:14" ht="57">
      <c r="B179" s="45" t="s">
        <v>288</v>
      </c>
      <c r="C179" s="44" t="s">
        <v>289</v>
      </c>
      <c r="D179" s="49" t="s">
        <v>35</v>
      </c>
      <c r="E179" s="43">
        <v>51.22</v>
      </c>
      <c r="F179" s="38"/>
      <c r="G179" s="38"/>
      <c r="H179" s="37">
        <f>IF(E179&lt;&gt;"",TRUNC(F179,2)+TRUNC(G179,2),"")</f>
        <v>0</v>
      </c>
      <c r="I179" s="39"/>
      <c r="J179" s="37">
        <f>IF(E179&lt;&gt;"",TRUNC(H179*(1+TRUNC(I179,4)),2),"")</f>
        <v>0</v>
      </c>
      <c r="K179" s="37">
        <f>IF(E179&lt;&gt;"",TRUNC(TRUNC(J179,2)*TRUNC(E179,2),2),"")</f>
        <v>0</v>
      </c>
      <c r="N179" s="72">
        <v>223.76</v>
      </c>
    </row>
    <row r="180" spans="2:14" ht="14.25">
      <c r="B180" s="45" t="s">
        <v>290</v>
      </c>
      <c r="C180" s="44" t="s">
        <v>291</v>
      </c>
      <c r="D180" s="50" t="s">
        <v>35</v>
      </c>
      <c r="E180" s="43">
        <v>124.04</v>
      </c>
      <c r="F180" s="38"/>
      <c r="G180" s="38"/>
      <c r="H180" s="37">
        <f>IF(E180&lt;&gt;"",TRUNC(F180,2)+TRUNC(G180,2),"")</f>
        <v>0</v>
      </c>
      <c r="I180" s="39"/>
      <c r="J180" s="37">
        <f>IF(E180&lt;&gt;"",TRUNC(H180*(1+TRUNC(I180,4)),2),"")</f>
        <v>0</v>
      </c>
      <c r="K180" s="37">
        <f>IF(E180&lt;&gt;"",TRUNC(TRUNC(J180,2)*TRUNC(E180,2),2),"")</f>
        <v>0</v>
      </c>
      <c r="N180" s="72">
        <v>338.77</v>
      </c>
    </row>
    <row r="181" spans="2:14" ht="57">
      <c r="B181" s="45" t="s">
        <v>292</v>
      </c>
      <c r="C181" s="44" t="s">
        <v>293</v>
      </c>
      <c r="D181" s="49" t="s">
        <v>35</v>
      </c>
      <c r="E181" s="43">
        <v>20.1</v>
      </c>
      <c r="F181" s="38"/>
      <c r="G181" s="38"/>
      <c r="H181" s="37">
        <f>IF(E181&lt;&gt;"",TRUNC(F181,2)+TRUNC(G181,2),"")</f>
        <v>0</v>
      </c>
      <c r="I181" s="39"/>
      <c r="J181" s="37">
        <f>IF(E181&lt;&gt;"",TRUNC(H181*(1+TRUNC(I181,4)),2),"")</f>
        <v>0</v>
      </c>
      <c r="K181" s="37">
        <f>IF(E181&lt;&gt;"",TRUNC(TRUNC(J181,2)*TRUNC(E181,2),2),"")</f>
        <v>0</v>
      </c>
      <c r="N181" s="72">
        <v>171.15</v>
      </c>
    </row>
    <row r="182" spans="2:14" ht="15">
      <c r="B182" s="65">
        <v>6</v>
      </c>
      <c r="C182" s="66" t="s">
        <v>294</v>
      </c>
      <c r="D182" s="67"/>
      <c r="E182" s="67"/>
      <c r="F182" s="67"/>
      <c r="G182" s="67"/>
      <c r="H182" s="67"/>
      <c r="I182" s="67"/>
      <c r="J182" s="67"/>
      <c r="K182" s="68"/>
      <c r="N182" s="72"/>
    </row>
    <row r="183" spans="2:14" ht="15">
      <c r="B183" s="65" t="s">
        <v>295</v>
      </c>
      <c r="C183" s="66" t="s">
        <v>296</v>
      </c>
      <c r="D183" s="67"/>
      <c r="E183" s="67"/>
      <c r="F183" s="67"/>
      <c r="G183" s="67"/>
      <c r="H183" s="67"/>
      <c r="I183" s="67"/>
      <c r="J183" s="67"/>
      <c r="K183" s="68"/>
      <c r="N183" s="72"/>
    </row>
    <row r="184" spans="2:14" ht="71.25">
      <c r="B184" s="52" t="s">
        <v>297</v>
      </c>
      <c r="C184" s="44" t="s">
        <v>298</v>
      </c>
      <c r="D184" s="50" t="s">
        <v>35</v>
      </c>
      <c r="E184" s="43">
        <v>37.61</v>
      </c>
      <c r="F184" s="38"/>
      <c r="G184" s="38"/>
      <c r="H184" s="37">
        <f aca="true" t="shared" si="27" ref="H184:H189">IF(E184&lt;&gt;"",TRUNC(F184,2)+TRUNC(G184,2),"")</f>
        <v>0</v>
      </c>
      <c r="I184" s="39"/>
      <c r="J184" s="37">
        <f aca="true" t="shared" si="28" ref="J184:J189">IF(E184&lt;&gt;"",TRUNC(H184*(1+TRUNC(I184,4)),2),"")</f>
        <v>0</v>
      </c>
      <c r="K184" s="37">
        <f aca="true" t="shared" si="29" ref="K184:K189">IF(E184&lt;&gt;"",TRUNC(TRUNC(J184,2)*TRUNC(E184,2),2),"")</f>
        <v>0</v>
      </c>
      <c r="N184" s="72">
        <v>81.96</v>
      </c>
    </row>
    <row r="185" spans="2:14" ht="14.25">
      <c r="B185" s="52" t="s">
        <v>299</v>
      </c>
      <c r="C185" s="44" t="s">
        <v>300</v>
      </c>
      <c r="D185" s="50" t="s">
        <v>35</v>
      </c>
      <c r="E185" s="43">
        <v>37.61</v>
      </c>
      <c r="F185" s="38"/>
      <c r="G185" s="38"/>
      <c r="H185" s="37">
        <f t="shared" si="27"/>
        <v>0</v>
      </c>
      <c r="I185" s="39"/>
      <c r="J185" s="37">
        <f t="shared" si="28"/>
        <v>0</v>
      </c>
      <c r="K185" s="37">
        <f t="shared" si="29"/>
        <v>0</v>
      </c>
      <c r="N185" s="72">
        <v>18.5</v>
      </c>
    </row>
    <row r="186" spans="2:14" ht="14.25">
      <c r="B186" s="52" t="s">
        <v>301</v>
      </c>
      <c r="C186" s="44" t="s">
        <v>302</v>
      </c>
      <c r="D186" s="50" t="s">
        <v>35</v>
      </c>
      <c r="E186" s="43">
        <v>37.61</v>
      </c>
      <c r="F186" s="38"/>
      <c r="G186" s="38"/>
      <c r="H186" s="37">
        <f t="shared" si="27"/>
        <v>0</v>
      </c>
      <c r="I186" s="39"/>
      <c r="J186" s="37">
        <f t="shared" si="28"/>
        <v>0</v>
      </c>
      <c r="K186" s="37">
        <f t="shared" si="29"/>
        <v>0</v>
      </c>
      <c r="N186" s="72">
        <v>157.02</v>
      </c>
    </row>
    <row r="187" spans="2:14" ht="71.25">
      <c r="B187" s="52" t="s">
        <v>303</v>
      </c>
      <c r="C187" s="44" t="s">
        <v>298</v>
      </c>
      <c r="D187" s="50" t="s">
        <v>35</v>
      </c>
      <c r="E187" s="43">
        <v>42.24</v>
      </c>
      <c r="F187" s="38"/>
      <c r="G187" s="38"/>
      <c r="H187" s="37">
        <f t="shared" si="27"/>
        <v>0</v>
      </c>
      <c r="I187" s="39"/>
      <c r="J187" s="37">
        <f t="shared" si="28"/>
        <v>0</v>
      </c>
      <c r="K187" s="37">
        <f t="shared" si="29"/>
        <v>0</v>
      </c>
      <c r="N187" s="72">
        <v>81.96</v>
      </c>
    </row>
    <row r="188" spans="2:14" ht="14.25">
      <c r="B188" s="52" t="s">
        <v>304</v>
      </c>
      <c r="C188" s="44" t="s">
        <v>300</v>
      </c>
      <c r="D188" s="50" t="s">
        <v>35</v>
      </c>
      <c r="E188" s="43">
        <v>42.24</v>
      </c>
      <c r="F188" s="38"/>
      <c r="G188" s="38"/>
      <c r="H188" s="37">
        <f t="shared" si="27"/>
        <v>0</v>
      </c>
      <c r="I188" s="39"/>
      <c r="J188" s="37">
        <f t="shared" si="28"/>
        <v>0</v>
      </c>
      <c r="K188" s="37">
        <f t="shared" si="29"/>
        <v>0</v>
      </c>
      <c r="N188" s="72">
        <v>18.5</v>
      </c>
    </row>
    <row r="189" spans="2:14" ht="14.25">
      <c r="B189" s="52" t="s">
        <v>305</v>
      </c>
      <c r="C189" s="44" t="s">
        <v>302</v>
      </c>
      <c r="D189" s="50" t="s">
        <v>35</v>
      </c>
      <c r="E189" s="43">
        <v>42.24</v>
      </c>
      <c r="F189" s="38"/>
      <c r="G189" s="38"/>
      <c r="H189" s="37">
        <f t="shared" si="27"/>
        <v>0</v>
      </c>
      <c r="I189" s="39"/>
      <c r="J189" s="37">
        <f t="shared" si="28"/>
        <v>0</v>
      </c>
      <c r="K189" s="37">
        <f t="shared" si="29"/>
        <v>0</v>
      </c>
      <c r="N189" s="72">
        <v>157.02</v>
      </c>
    </row>
    <row r="190" spans="2:14" ht="15">
      <c r="B190" s="65" t="s">
        <v>306</v>
      </c>
      <c r="C190" s="66" t="s">
        <v>307</v>
      </c>
      <c r="D190" s="67"/>
      <c r="E190" s="67"/>
      <c r="F190" s="67"/>
      <c r="G190" s="67"/>
      <c r="H190" s="67"/>
      <c r="I190" s="67"/>
      <c r="J190" s="67"/>
      <c r="K190" s="68"/>
      <c r="N190" s="72"/>
    </row>
    <row r="191" spans="2:14" ht="42.75">
      <c r="B191" s="52" t="s">
        <v>308</v>
      </c>
      <c r="C191" s="44" t="s">
        <v>309</v>
      </c>
      <c r="D191" s="50" t="s">
        <v>35</v>
      </c>
      <c r="E191" s="43">
        <v>837.02</v>
      </c>
      <c r="F191" s="38"/>
      <c r="G191" s="38"/>
      <c r="H191" s="37">
        <f>IF(E191&lt;&gt;"",TRUNC(F191,2)+TRUNC(G191,2),"")</f>
        <v>0</v>
      </c>
      <c r="I191" s="39"/>
      <c r="J191" s="37">
        <f>IF(E191&lt;&gt;"",TRUNC(H191*(1+TRUNC(I191,4)),2),"")</f>
        <v>0</v>
      </c>
      <c r="K191" s="37">
        <f>IF(E191&lt;&gt;"",TRUNC(TRUNC(J191,2)*TRUNC(E191,2),2),"")</f>
        <v>0</v>
      </c>
      <c r="N191" s="72">
        <v>89.84</v>
      </c>
    </row>
    <row r="192" spans="2:14" ht="14.25">
      <c r="B192" s="52" t="s">
        <v>310</v>
      </c>
      <c r="C192" s="44" t="s">
        <v>311</v>
      </c>
      <c r="D192" s="50" t="s">
        <v>35</v>
      </c>
      <c r="E192" s="43">
        <v>837.02</v>
      </c>
      <c r="F192" s="38"/>
      <c r="G192" s="38"/>
      <c r="H192" s="37">
        <f>IF(E192&lt;&gt;"",TRUNC(F192,2)+TRUNC(G192,2),"")</f>
        <v>0</v>
      </c>
      <c r="I192" s="39"/>
      <c r="J192" s="37">
        <f>IF(E192&lt;&gt;"",TRUNC(H192*(1+TRUNC(I192,4)),2),"")</f>
        <v>0</v>
      </c>
      <c r="K192" s="37">
        <f>IF(E192&lt;&gt;"",TRUNC(TRUNC(J192,2)*TRUNC(E192,2),2),"")</f>
        <v>0</v>
      </c>
      <c r="N192" s="72">
        <v>21.5</v>
      </c>
    </row>
    <row r="193" spans="2:14" ht="15">
      <c r="B193" s="65" t="s">
        <v>312</v>
      </c>
      <c r="C193" s="66" t="s">
        <v>313</v>
      </c>
      <c r="D193" s="67"/>
      <c r="E193" s="67"/>
      <c r="F193" s="67"/>
      <c r="G193" s="67"/>
      <c r="H193" s="67"/>
      <c r="I193" s="67"/>
      <c r="J193" s="67"/>
      <c r="K193" s="68"/>
      <c r="N193" s="72"/>
    </row>
    <row r="194" spans="2:14" ht="28.5">
      <c r="B194" s="52" t="s">
        <v>314</v>
      </c>
      <c r="C194" s="44" t="s">
        <v>315</v>
      </c>
      <c r="D194" s="50" t="s">
        <v>35</v>
      </c>
      <c r="E194" s="43">
        <v>25</v>
      </c>
      <c r="F194" s="38"/>
      <c r="G194" s="38"/>
      <c r="H194" s="37">
        <f aca="true" t="shared" si="30" ref="H194:H200">IF(E194&lt;&gt;"",TRUNC(F194,2)+TRUNC(G194,2),"")</f>
        <v>0</v>
      </c>
      <c r="I194" s="39"/>
      <c r="J194" s="37">
        <f aca="true" t="shared" si="31" ref="J194:J200">IF(E194&lt;&gt;"",TRUNC(H194*(1+TRUNC(I194,4)),2),"")</f>
        <v>0</v>
      </c>
      <c r="K194" s="37">
        <f aca="true" t="shared" si="32" ref="K194:K200">IF(E194&lt;&gt;"",TRUNC(TRUNC(J194,2)*TRUNC(E194,2),2),"")</f>
        <v>0</v>
      </c>
      <c r="N194" s="72">
        <v>128.44</v>
      </c>
    </row>
    <row r="195" spans="2:14" ht="14.25">
      <c r="B195" s="52" t="s">
        <v>316</v>
      </c>
      <c r="C195" s="44" t="s">
        <v>317</v>
      </c>
      <c r="D195" s="50" t="s">
        <v>55</v>
      </c>
      <c r="E195" s="43">
        <v>8.35</v>
      </c>
      <c r="F195" s="38"/>
      <c r="G195" s="38"/>
      <c r="H195" s="37">
        <f t="shared" si="30"/>
        <v>0</v>
      </c>
      <c r="I195" s="39"/>
      <c r="J195" s="37">
        <f t="shared" si="31"/>
        <v>0</v>
      </c>
      <c r="K195" s="37">
        <f t="shared" si="32"/>
        <v>0</v>
      </c>
      <c r="N195" s="72">
        <v>41.07</v>
      </c>
    </row>
    <row r="196" spans="2:14" ht="57">
      <c r="B196" s="52" t="s">
        <v>318</v>
      </c>
      <c r="C196" s="44" t="s">
        <v>319</v>
      </c>
      <c r="D196" s="53" t="s">
        <v>35</v>
      </c>
      <c r="E196" s="43">
        <v>837.02</v>
      </c>
      <c r="F196" s="38"/>
      <c r="G196" s="38"/>
      <c r="H196" s="37">
        <f t="shared" si="30"/>
        <v>0</v>
      </c>
      <c r="I196" s="39"/>
      <c r="J196" s="37">
        <f t="shared" si="31"/>
        <v>0</v>
      </c>
      <c r="K196" s="37">
        <f t="shared" si="32"/>
        <v>0</v>
      </c>
      <c r="N196" s="72">
        <v>43.81</v>
      </c>
    </row>
    <row r="197" spans="2:14" ht="28.5">
      <c r="B197" s="52" t="s">
        <v>320</v>
      </c>
      <c r="C197" s="44" t="s">
        <v>321</v>
      </c>
      <c r="D197" s="53" t="s">
        <v>35</v>
      </c>
      <c r="E197" s="43">
        <v>29.18</v>
      </c>
      <c r="F197" s="38"/>
      <c r="G197" s="38"/>
      <c r="H197" s="37">
        <f t="shared" si="30"/>
        <v>0</v>
      </c>
      <c r="I197" s="39"/>
      <c r="J197" s="37">
        <f t="shared" si="31"/>
        <v>0</v>
      </c>
      <c r="K197" s="37">
        <f t="shared" si="32"/>
        <v>0</v>
      </c>
      <c r="N197" s="72">
        <v>62.04</v>
      </c>
    </row>
    <row r="198" spans="2:14" ht="28.5">
      <c r="B198" s="52" t="s">
        <v>322</v>
      </c>
      <c r="C198" s="44" t="s">
        <v>323</v>
      </c>
      <c r="D198" s="53" t="s">
        <v>55</v>
      </c>
      <c r="E198" s="43">
        <v>37.55</v>
      </c>
      <c r="F198" s="38"/>
      <c r="G198" s="38"/>
      <c r="H198" s="37">
        <f t="shared" si="30"/>
        <v>0</v>
      </c>
      <c r="I198" s="39"/>
      <c r="J198" s="37">
        <f t="shared" si="31"/>
        <v>0</v>
      </c>
      <c r="K198" s="37">
        <f t="shared" si="32"/>
        <v>0</v>
      </c>
      <c r="N198" s="72">
        <v>50.55</v>
      </c>
    </row>
    <row r="199" spans="2:14" ht="28.5">
      <c r="B199" s="52" t="s">
        <v>324</v>
      </c>
      <c r="C199" s="44" t="s">
        <v>325</v>
      </c>
      <c r="D199" s="50" t="s">
        <v>55</v>
      </c>
      <c r="E199" s="43">
        <v>133.95</v>
      </c>
      <c r="F199" s="38"/>
      <c r="G199" s="38"/>
      <c r="H199" s="37">
        <f t="shared" si="30"/>
        <v>0</v>
      </c>
      <c r="I199" s="39"/>
      <c r="J199" s="37">
        <f t="shared" si="31"/>
        <v>0</v>
      </c>
      <c r="K199" s="37">
        <f t="shared" si="32"/>
        <v>0</v>
      </c>
      <c r="N199" s="72">
        <v>32.02</v>
      </c>
    </row>
    <row r="200" spans="2:14" ht="42.75">
      <c r="B200" s="52" t="s">
        <v>326</v>
      </c>
      <c r="C200" s="44" t="s">
        <v>327</v>
      </c>
      <c r="D200" s="50" t="s">
        <v>55</v>
      </c>
      <c r="E200" s="43">
        <v>101.52</v>
      </c>
      <c r="F200" s="38"/>
      <c r="G200" s="38"/>
      <c r="H200" s="37">
        <f t="shared" si="30"/>
        <v>0</v>
      </c>
      <c r="I200" s="39"/>
      <c r="J200" s="37">
        <f t="shared" si="31"/>
        <v>0</v>
      </c>
      <c r="K200" s="37">
        <f t="shared" si="32"/>
        <v>0</v>
      </c>
      <c r="N200" s="72">
        <v>61.89</v>
      </c>
    </row>
    <row r="201" spans="2:14" ht="15">
      <c r="B201" s="65" t="s">
        <v>328</v>
      </c>
      <c r="C201" s="66" t="s">
        <v>329</v>
      </c>
      <c r="D201" s="67"/>
      <c r="E201" s="67"/>
      <c r="F201" s="67"/>
      <c r="G201" s="67"/>
      <c r="H201" s="67"/>
      <c r="I201" s="67"/>
      <c r="J201" s="67"/>
      <c r="K201" s="68"/>
      <c r="N201" s="72"/>
    </row>
    <row r="202" spans="2:14" ht="28.5">
      <c r="B202" s="45" t="s">
        <v>330</v>
      </c>
      <c r="C202" s="44" t="s">
        <v>331</v>
      </c>
      <c r="D202" s="50" t="s">
        <v>35</v>
      </c>
      <c r="E202" s="43">
        <v>417.45</v>
      </c>
      <c r="F202" s="38"/>
      <c r="G202" s="38"/>
      <c r="H202" s="37">
        <f>IF(E202&lt;&gt;"",TRUNC(F202,2)+TRUNC(G202,2),"")</f>
        <v>0</v>
      </c>
      <c r="I202" s="39"/>
      <c r="J202" s="37">
        <f>IF(E202&lt;&gt;"",TRUNC(H202*(1+TRUNC(I202,4)),2),"")</f>
        <v>0</v>
      </c>
      <c r="K202" s="37">
        <f>IF(E202&lt;&gt;"",TRUNC(TRUNC(J202,2)*TRUNC(E202,2),2),"")</f>
        <v>0</v>
      </c>
      <c r="N202" s="72">
        <v>2.84</v>
      </c>
    </row>
    <row r="203" spans="2:14" ht="28.5">
      <c r="B203" s="45" t="s">
        <v>332</v>
      </c>
      <c r="C203" s="44" t="s">
        <v>333</v>
      </c>
      <c r="D203" s="50" t="s">
        <v>35</v>
      </c>
      <c r="E203" s="43">
        <v>417.45</v>
      </c>
      <c r="F203" s="38"/>
      <c r="G203" s="38"/>
      <c r="H203" s="37">
        <f>IF(E203&lt;&gt;"",TRUNC(F203,2)+TRUNC(G203,2),"")</f>
        <v>0</v>
      </c>
      <c r="I203" s="39"/>
      <c r="J203" s="37">
        <f>IF(E203&lt;&gt;"",TRUNC(H203*(1+TRUNC(I203,4)),2),"")</f>
        <v>0</v>
      </c>
      <c r="K203" s="37">
        <f>IF(E203&lt;&gt;"",TRUNC(TRUNC(J203,2)*TRUNC(E203,2),2),"")</f>
        <v>0</v>
      </c>
      <c r="N203" s="72">
        <v>6.11</v>
      </c>
    </row>
    <row r="204" spans="2:14" ht="28.5">
      <c r="B204" s="45" t="s">
        <v>334</v>
      </c>
      <c r="C204" s="44" t="s">
        <v>335</v>
      </c>
      <c r="D204" s="50" t="s">
        <v>35</v>
      </c>
      <c r="E204" s="43">
        <v>36.25</v>
      </c>
      <c r="F204" s="38"/>
      <c r="G204" s="38"/>
      <c r="H204" s="37">
        <f>IF(E204&lt;&gt;"",TRUNC(F204,2)+TRUNC(G204,2),"")</f>
        <v>0</v>
      </c>
      <c r="I204" s="39"/>
      <c r="J204" s="37">
        <f>IF(E204&lt;&gt;"",TRUNC(H204*(1+TRUNC(I204,4)),2),"")</f>
        <v>0</v>
      </c>
      <c r="K204" s="37">
        <f>IF(E204&lt;&gt;"",TRUNC(TRUNC(J204,2)*TRUNC(E204,2),2),"")</f>
        <v>0</v>
      </c>
      <c r="N204" s="72">
        <v>18.08</v>
      </c>
    </row>
    <row r="205" spans="2:14" ht="28.5">
      <c r="B205" s="45" t="s">
        <v>336</v>
      </c>
      <c r="C205" s="44" t="s">
        <v>323</v>
      </c>
      <c r="D205" s="53" t="s">
        <v>55</v>
      </c>
      <c r="E205" s="43">
        <v>69.5</v>
      </c>
      <c r="F205" s="38"/>
      <c r="G205" s="38"/>
      <c r="H205" s="37">
        <f>IF(E205&lt;&gt;"",TRUNC(F205,2)+TRUNC(G205,2),"")</f>
        <v>0</v>
      </c>
      <c r="I205" s="39"/>
      <c r="J205" s="37">
        <f>IF(E205&lt;&gt;"",TRUNC(H205*(1+TRUNC(I205,4)),2),"")</f>
        <v>0</v>
      </c>
      <c r="K205" s="37">
        <f>IF(E205&lt;&gt;"",TRUNC(TRUNC(J205,2)*TRUNC(E205,2),2),"")</f>
        <v>0</v>
      </c>
      <c r="N205" s="72">
        <v>50.55</v>
      </c>
    </row>
    <row r="206" spans="2:14" ht="14.25">
      <c r="B206" s="45" t="s">
        <v>337</v>
      </c>
      <c r="C206" s="44" t="s">
        <v>51</v>
      </c>
      <c r="D206" s="50" t="s">
        <v>56</v>
      </c>
      <c r="E206" s="43">
        <v>65.85</v>
      </c>
      <c r="F206" s="38"/>
      <c r="G206" s="38"/>
      <c r="H206" s="37">
        <f>IF(E206&lt;&gt;"",TRUNC(F206,2)+TRUNC(G206,2),"")</f>
        <v>0</v>
      </c>
      <c r="I206" s="39"/>
      <c r="J206" s="37">
        <f>IF(E206&lt;&gt;"",TRUNC(H206*(1+TRUNC(I206,4)),2),"")</f>
        <v>0</v>
      </c>
      <c r="K206" s="37">
        <f>IF(E206&lt;&gt;"",TRUNC(TRUNC(J206,2)*TRUNC(E206,2),2),"")</f>
        <v>0</v>
      </c>
      <c r="N206" s="72">
        <v>21.9</v>
      </c>
    </row>
    <row r="207" spans="2:14" ht="15">
      <c r="B207" s="65">
        <v>7</v>
      </c>
      <c r="C207" s="66" t="s">
        <v>338</v>
      </c>
      <c r="D207" s="67"/>
      <c r="E207" s="67"/>
      <c r="F207" s="67"/>
      <c r="G207" s="67"/>
      <c r="H207" s="67"/>
      <c r="I207" s="67"/>
      <c r="J207" s="67"/>
      <c r="K207" s="68"/>
      <c r="N207" s="72"/>
    </row>
    <row r="208" spans="2:14" ht="15">
      <c r="B208" s="65" t="s">
        <v>339</v>
      </c>
      <c r="C208" s="66" t="s">
        <v>340</v>
      </c>
      <c r="D208" s="67"/>
      <c r="E208" s="67"/>
      <c r="F208" s="67"/>
      <c r="G208" s="67"/>
      <c r="H208" s="67"/>
      <c r="I208" s="67"/>
      <c r="J208" s="67"/>
      <c r="K208" s="68"/>
      <c r="N208" s="72"/>
    </row>
    <row r="209" spans="2:14" ht="15">
      <c r="B209" s="65" t="s">
        <v>341</v>
      </c>
      <c r="C209" s="66" t="s">
        <v>342</v>
      </c>
      <c r="D209" s="67"/>
      <c r="E209" s="67"/>
      <c r="F209" s="67"/>
      <c r="G209" s="67"/>
      <c r="H209" s="67"/>
      <c r="I209" s="67"/>
      <c r="J209" s="67"/>
      <c r="K209" s="68"/>
      <c r="N209" s="72"/>
    </row>
    <row r="210" spans="2:14" ht="28.5">
      <c r="B210" s="44" t="s">
        <v>343</v>
      </c>
      <c r="C210" s="44" t="s">
        <v>344</v>
      </c>
      <c r="D210" s="50" t="s">
        <v>55</v>
      </c>
      <c r="E210" s="43">
        <v>228</v>
      </c>
      <c r="F210" s="38"/>
      <c r="G210" s="38"/>
      <c r="H210" s="37">
        <f>IF(E210&lt;&gt;"",TRUNC(F210,2)+TRUNC(G210,2),"")</f>
        <v>0</v>
      </c>
      <c r="I210" s="39"/>
      <c r="J210" s="37">
        <f>IF(E210&lt;&gt;"",TRUNC(H210*(1+TRUNC(I210,4)),2),"")</f>
        <v>0</v>
      </c>
      <c r="K210" s="37">
        <f>IF(E210&lt;&gt;"",TRUNC(TRUNC(J210,2)*TRUNC(E210,2),2),"")</f>
        <v>0</v>
      </c>
      <c r="N210" s="72">
        <v>8.69</v>
      </c>
    </row>
    <row r="211" spans="2:14" ht="28.5">
      <c r="B211" s="44" t="s">
        <v>345</v>
      </c>
      <c r="C211" s="44" t="s">
        <v>346</v>
      </c>
      <c r="D211" s="50" t="s">
        <v>55</v>
      </c>
      <c r="E211" s="43">
        <v>48</v>
      </c>
      <c r="F211" s="38"/>
      <c r="G211" s="38"/>
      <c r="H211" s="37">
        <f>IF(E211&lt;&gt;"",TRUNC(F211,2)+TRUNC(G211,2),"")</f>
        <v>0</v>
      </c>
      <c r="I211" s="39"/>
      <c r="J211" s="37">
        <f>IF(E211&lt;&gt;"",TRUNC(H211*(1+TRUNC(I211,4)),2),"")</f>
        <v>0</v>
      </c>
      <c r="K211" s="37">
        <f>IF(E211&lt;&gt;"",TRUNC(TRUNC(J211,2)*TRUNC(E211,2),2),"")</f>
        <v>0</v>
      </c>
      <c r="N211" s="72">
        <v>14.01</v>
      </c>
    </row>
    <row r="212" spans="2:14" ht="28.5">
      <c r="B212" s="44" t="s">
        <v>347</v>
      </c>
      <c r="C212" s="44" t="s">
        <v>348</v>
      </c>
      <c r="D212" s="50" t="s">
        <v>55</v>
      </c>
      <c r="E212" s="43">
        <v>18</v>
      </c>
      <c r="F212" s="38"/>
      <c r="G212" s="38"/>
      <c r="H212" s="37">
        <f>IF(E212&lt;&gt;"",TRUNC(F212,2)+TRUNC(G212,2),"")</f>
        <v>0</v>
      </c>
      <c r="I212" s="39"/>
      <c r="J212" s="37">
        <f>IF(E212&lt;&gt;"",TRUNC(H212*(1+TRUNC(I212,4)),2),"")</f>
        <v>0</v>
      </c>
      <c r="K212" s="37">
        <f>IF(E212&lt;&gt;"",TRUNC(TRUNC(J212,2)*TRUNC(E212,2),2),"")</f>
        <v>0</v>
      </c>
      <c r="N212" s="72">
        <v>13.07</v>
      </c>
    </row>
    <row r="213" spans="2:14" ht="28.5">
      <c r="B213" s="44" t="s">
        <v>349</v>
      </c>
      <c r="C213" s="44" t="s">
        <v>350</v>
      </c>
      <c r="D213" s="50" t="s">
        <v>55</v>
      </c>
      <c r="E213" s="43">
        <v>120</v>
      </c>
      <c r="F213" s="38"/>
      <c r="G213" s="38"/>
      <c r="H213" s="37">
        <f>IF(E213&lt;&gt;"",TRUNC(F213,2)+TRUNC(G213,2),"")</f>
        <v>0</v>
      </c>
      <c r="I213" s="39"/>
      <c r="J213" s="37">
        <f>IF(E213&lt;&gt;"",TRUNC(H213*(1+TRUNC(I213,4)),2),"")</f>
        <v>0</v>
      </c>
      <c r="K213" s="37">
        <f>IF(E213&lt;&gt;"",TRUNC(TRUNC(J213,2)*TRUNC(E213,2),2),"")</f>
        <v>0</v>
      </c>
      <c r="N213" s="72">
        <v>16.17</v>
      </c>
    </row>
    <row r="214" spans="2:14" ht="28.5">
      <c r="B214" s="44" t="s">
        <v>351</v>
      </c>
      <c r="C214" s="44" t="s">
        <v>352</v>
      </c>
      <c r="D214" s="50" t="s">
        <v>55</v>
      </c>
      <c r="E214" s="43">
        <v>78</v>
      </c>
      <c r="F214" s="38"/>
      <c r="G214" s="38"/>
      <c r="H214" s="37">
        <f>IF(E214&lt;&gt;"",TRUNC(F214,2)+TRUNC(G214,2),"")</f>
        <v>0</v>
      </c>
      <c r="I214" s="39"/>
      <c r="J214" s="37">
        <f>IF(E214&lt;&gt;"",TRUNC(H214*(1+TRUNC(I214,4)),2),"")</f>
        <v>0</v>
      </c>
      <c r="K214" s="37">
        <f>IF(E214&lt;&gt;"",TRUNC(TRUNC(J214,2)*TRUNC(E214,2),2),"")</f>
        <v>0</v>
      </c>
      <c r="N214" s="72">
        <v>24.75</v>
      </c>
    </row>
    <row r="215" spans="2:14" ht="15">
      <c r="B215" s="65" t="s">
        <v>353</v>
      </c>
      <c r="C215" s="66" t="s">
        <v>354</v>
      </c>
      <c r="D215" s="67"/>
      <c r="E215" s="67"/>
      <c r="F215" s="67"/>
      <c r="G215" s="67"/>
      <c r="H215" s="67"/>
      <c r="I215" s="67"/>
      <c r="J215" s="67"/>
      <c r="K215" s="68"/>
      <c r="N215" s="72"/>
    </row>
    <row r="216" spans="2:14" ht="57">
      <c r="B216" s="44" t="s">
        <v>355</v>
      </c>
      <c r="C216" s="44" t="s">
        <v>356</v>
      </c>
      <c r="D216" s="50" t="s">
        <v>39</v>
      </c>
      <c r="E216" s="43">
        <v>5</v>
      </c>
      <c r="F216" s="38"/>
      <c r="G216" s="38"/>
      <c r="H216" s="37">
        <f aca="true" t="shared" si="33" ref="H216:H242">IF(E216&lt;&gt;"",TRUNC(F216,2)+TRUNC(G216,2),"")</f>
        <v>0</v>
      </c>
      <c r="I216" s="39"/>
      <c r="J216" s="37">
        <f aca="true" t="shared" si="34" ref="J216:J242">IF(E216&lt;&gt;"",TRUNC(H216*(1+TRUNC(I216,4)),2),"")</f>
        <v>0</v>
      </c>
      <c r="K216" s="37">
        <f aca="true" t="shared" si="35" ref="K216:K242">IF(E216&lt;&gt;"",TRUNC(TRUNC(J216,2)*TRUNC(E216,2),2),"")</f>
        <v>0</v>
      </c>
      <c r="N216" s="72">
        <v>18.63</v>
      </c>
    </row>
    <row r="217" spans="2:14" ht="57">
      <c r="B217" s="44" t="s">
        <v>357</v>
      </c>
      <c r="C217" s="44" t="s">
        <v>358</v>
      </c>
      <c r="D217" s="50" t="s">
        <v>39</v>
      </c>
      <c r="E217" s="43">
        <v>10</v>
      </c>
      <c r="F217" s="38"/>
      <c r="G217" s="38"/>
      <c r="H217" s="37">
        <f t="shared" si="33"/>
        <v>0</v>
      </c>
      <c r="I217" s="39"/>
      <c r="J217" s="37">
        <f t="shared" si="34"/>
        <v>0</v>
      </c>
      <c r="K217" s="37">
        <f t="shared" si="35"/>
        <v>0</v>
      </c>
      <c r="N217" s="72">
        <v>30.62</v>
      </c>
    </row>
    <row r="218" spans="2:14" ht="57">
      <c r="B218" s="44" t="s">
        <v>359</v>
      </c>
      <c r="C218" s="44" t="s">
        <v>360</v>
      </c>
      <c r="D218" s="50" t="s">
        <v>39</v>
      </c>
      <c r="E218" s="43">
        <v>28</v>
      </c>
      <c r="F218" s="38"/>
      <c r="G218" s="38"/>
      <c r="H218" s="37">
        <f t="shared" si="33"/>
        <v>0</v>
      </c>
      <c r="I218" s="39"/>
      <c r="J218" s="37">
        <f t="shared" si="34"/>
        <v>0</v>
      </c>
      <c r="K218" s="37">
        <f t="shared" si="35"/>
        <v>0</v>
      </c>
      <c r="N218" s="72">
        <v>40.89</v>
      </c>
    </row>
    <row r="219" spans="2:14" ht="57">
      <c r="B219" s="44" t="s">
        <v>361</v>
      </c>
      <c r="C219" s="44" t="s">
        <v>362</v>
      </c>
      <c r="D219" s="50" t="s">
        <v>39</v>
      </c>
      <c r="E219" s="43">
        <v>10</v>
      </c>
      <c r="F219" s="38"/>
      <c r="G219" s="38"/>
      <c r="H219" s="37">
        <f t="shared" si="33"/>
        <v>0</v>
      </c>
      <c r="I219" s="39"/>
      <c r="J219" s="37">
        <f t="shared" si="34"/>
        <v>0</v>
      </c>
      <c r="K219" s="37">
        <f t="shared" si="35"/>
        <v>0</v>
      </c>
      <c r="N219" s="72">
        <v>46.73</v>
      </c>
    </row>
    <row r="220" spans="2:14" ht="42.75">
      <c r="B220" s="44" t="s">
        <v>363</v>
      </c>
      <c r="C220" s="44" t="s">
        <v>364</v>
      </c>
      <c r="D220" s="49" t="s">
        <v>39</v>
      </c>
      <c r="E220" s="43">
        <v>5</v>
      </c>
      <c r="F220" s="38"/>
      <c r="G220" s="38"/>
      <c r="H220" s="37">
        <f t="shared" si="33"/>
        <v>0</v>
      </c>
      <c r="I220" s="39"/>
      <c r="J220" s="37">
        <f t="shared" si="34"/>
        <v>0</v>
      </c>
      <c r="K220" s="37">
        <f t="shared" si="35"/>
        <v>0</v>
      </c>
      <c r="N220" s="72">
        <v>8.95</v>
      </c>
    </row>
    <row r="221" spans="2:14" ht="42.75">
      <c r="B221" s="44" t="s">
        <v>365</v>
      </c>
      <c r="C221" s="44" t="s">
        <v>366</v>
      </c>
      <c r="D221" s="49" t="s">
        <v>39</v>
      </c>
      <c r="E221" s="43">
        <v>5</v>
      </c>
      <c r="F221" s="38"/>
      <c r="G221" s="38"/>
      <c r="H221" s="37">
        <f t="shared" si="33"/>
        <v>0</v>
      </c>
      <c r="I221" s="39"/>
      <c r="J221" s="37">
        <f t="shared" si="34"/>
        <v>0</v>
      </c>
      <c r="K221" s="37">
        <f t="shared" si="35"/>
        <v>0</v>
      </c>
      <c r="N221" s="72">
        <v>11.55</v>
      </c>
    </row>
    <row r="222" spans="2:14" ht="42.75">
      <c r="B222" s="44" t="s">
        <v>367</v>
      </c>
      <c r="C222" s="44" t="s">
        <v>368</v>
      </c>
      <c r="D222" s="49" t="s">
        <v>39</v>
      </c>
      <c r="E222" s="43">
        <v>20</v>
      </c>
      <c r="F222" s="38"/>
      <c r="G222" s="38"/>
      <c r="H222" s="37">
        <f t="shared" si="33"/>
        <v>0</v>
      </c>
      <c r="I222" s="39"/>
      <c r="J222" s="37">
        <f t="shared" si="34"/>
        <v>0</v>
      </c>
      <c r="K222" s="37">
        <f t="shared" si="35"/>
        <v>0</v>
      </c>
      <c r="N222" s="72">
        <v>9.81</v>
      </c>
    </row>
    <row r="223" spans="2:14" ht="42.75">
      <c r="B223" s="44" t="s">
        <v>369</v>
      </c>
      <c r="C223" s="44" t="s">
        <v>370</v>
      </c>
      <c r="D223" s="49" t="s">
        <v>39</v>
      </c>
      <c r="E223" s="43">
        <v>7</v>
      </c>
      <c r="F223" s="38"/>
      <c r="G223" s="38"/>
      <c r="H223" s="37">
        <f t="shared" si="33"/>
        <v>0</v>
      </c>
      <c r="I223" s="39"/>
      <c r="J223" s="37">
        <f t="shared" si="34"/>
        <v>0</v>
      </c>
      <c r="K223" s="37">
        <f t="shared" si="35"/>
        <v>0</v>
      </c>
      <c r="N223" s="72">
        <v>14.89</v>
      </c>
    </row>
    <row r="224" spans="2:14" ht="28.5">
      <c r="B224" s="44" t="s">
        <v>371</v>
      </c>
      <c r="C224" s="44" t="s">
        <v>372</v>
      </c>
      <c r="D224" s="50" t="s">
        <v>39</v>
      </c>
      <c r="E224" s="43">
        <v>24</v>
      </c>
      <c r="F224" s="38"/>
      <c r="G224" s="38"/>
      <c r="H224" s="37">
        <f t="shared" si="33"/>
        <v>0</v>
      </c>
      <c r="I224" s="39"/>
      <c r="J224" s="37">
        <f t="shared" si="34"/>
        <v>0</v>
      </c>
      <c r="K224" s="37">
        <f t="shared" si="35"/>
        <v>0</v>
      </c>
      <c r="N224" s="72">
        <v>7.89</v>
      </c>
    </row>
    <row r="225" spans="2:14" ht="28.5">
      <c r="B225" s="44" t="s">
        <v>373</v>
      </c>
      <c r="C225" s="44" t="s">
        <v>374</v>
      </c>
      <c r="D225" s="50" t="s">
        <v>39</v>
      </c>
      <c r="E225" s="43">
        <v>10</v>
      </c>
      <c r="F225" s="38"/>
      <c r="G225" s="38"/>
      <c r="H225" s="37">
        <f t="shared" si="33"/>
        <v>0</v>
      </c>
      <c r="I225" s="39"/>
      <c r="J225" s="37">
        <f t="shared" si="34"/>
        <v>0</v>
      </c>
      <c r="K225" s="37">
        <f t="shared" si="35"/>
        <v>0</v>
      </c>
      <c r="N225" s="72">
        <v>8.96</v>
      </c>
    </row>
    <row r="226" spans="2:14" ht="28.5">
      <c r="B226" s="44" t="s">
        <v>375</v>
      </c>
      <c r="C226" s="44" t="s">
        <v>376</v>
      </c>
      <c r="D226" s="50" t="s">
        <v>39</v>
      </c>
      <c r="E226" s="43">
        <v>45</v>
      </c>
      <c r="F226" s="38"/>
      <c r="G226" s="38"/>
      <c r="H226" s="37">
        <f t="shared" si="33"/>
        <v>0</v>
      </c>
      <c r="I226" s="39"/>
      <c r="J226" s="37">
        <f t="shared" si="34"/>
        <v>0</v>
      </c>
      <c r="K226" s="37">
        <f t="shared" si="35"/>
        <v>0</v>
      </c>
      <c r="N226" s="72">
        <v>10.95</v>
      </c>
    </row>
    <row r="227" spans="2:14" ht="28.5">
      <c r="B227" s="44" t="s">
        <v>377</v>
      </c>
      <c r="C227" s="44" t="s">
        <v>378</v>
      </c>
      <c r="D227" s="50" t="s">
        <v>39</v>
      </c>
      <c r="E227" s="43">
        <v>60</v>
      </c>
      <c r="F227" s="38"/>
      <c r="G227" s="38"/>
      <c r="H227" s="37">
        <f t="shared" si="33"/>
        <v>0</v>
      </c>
      <c r="I227" s="39"/>
      <c r="J227" s="37">
        <f t="shared" si="34"/>
        <v>0</v>
      </c>
      <c r="K227" s="37">
        <f t="shared" si="35"/>
        <v>0</v>
      </c>
      <c r="N227" s="72">
        <v>7.84</v>
      </c>
    </row>
    <row r="228" spans="2:14" ht="57">
      <c r="B228" s="44" t="s">
        <v>379</v>
      </c>
      <c r="C228" s="44" t="s">
        <v>380</v>
      </c>
      <c r="D228" s="50" t="s">
        <v>39</v>
      </c>
      <c r="E228" s="43">
        <v>25</v>
      </c>
      <c r="F228" s="38"/>
      <c r="G228" s="38"/>
      <c r="H228" s="37">
        <f t="shared" si="33"/>
        <v>0</v>
      </c>
      <c r="I228" s="39"/>
      <c r="J228" s="37">
        <f t="shared" si="34"/>
        <v>0</v>
      </c>
      <c r="K228" s="37">
        <f t="shared" si="35"/>
        <v>0</v>
      </c>
      <c r="N228" s="72">
        <v>8.61</v>
      </c>
    </row>
    <row r="229" spans="2:14" ht="28.5">
      <c r="B229" s="44" t="s">
        <v>381</v>
      </c>
      <c r="C229" s="44" t="s">
        <v>382</v>
      </c>
      <c r="D229" s="50" t="s">
        <v>39</v>
      </c>
      <c r="E229" s="43">
        <v>5</v>
      </c>
      <c r="F229" s="38"/>
      <c r="G229" s="38"/>
      <c r="H229" s="37">
        <f t="shared" si="33"/>
        <v>0</v>
      </c>
      <c r="I229" s="39"/>
      <c r="J229" s="37">
        <f t="shared" si="34"/>
        <v>0</v>
      </c>
      <c r="K229" s="37">
        <f t="shared" si="35"/>
        <v>0</v>
      </c>
      <c r="N229" s="72">
        <v>30.85</v>
      </c>
    </row>
    <row r="230" spans="2:14" ht="57">
      <c r="B230" s="44" t="s">
        <v>383</v>
      </c>
      <c r="C230" s="44" t="s">
        <v>384</v>
      </c>
      <c r="D230" s="50" t="s">
        <v>39</v>
      </c>
      <c r="E230" s="43">
        <v>8</v>
      </c>
      <c r="F230" s="38"/>
      <c r="G230" s="38"/>
      <c r="H230" s="37">
        <f t="shared" si="33"/>
        <v>0</v>
      </c>
      <c r="I230" s="39"/>
      <c r="J230" s="37">
        <f t="shared" si="34"/>
        <v>0</v>
      </c>
      <c r="K230" s="37">
        <f t="shared" si="35"/>
        <v>0</v>
      </c>
      <c r="N230" s="72">
        <v>63.83</v>
      </c>
    </row>
    <row r="231" spans="2:14" ht="57">
      <c r="B231" s="44" t="s">
        <v>385</v>
      </c>
      <c r="C231" s="44" t="s">
        <v>386</v>
      </c>
      <c r="D231" s="50" t="s">
        <v>39</v>
      </c>
      <c r="E231" s="43">
        <v>5</v>
      </c>
      <c r="F231" s="38"/>
      <c r="G231" s="38"/>
      <c r="H231" s="37">
        <f t="shared" si="33"/>
        <v>0</v>
      </c>
      <c r="I231" s="39"/>
      <c r="J231" s="37">
        <f t="shared" si="34"/>
        <v>0</v>
      </c>
      <c r="K231" s="37">
        <f t="shared" si="35"/>
        <v>0</v>
      </c>
      <c r="N231" s="72">
        <v>34.56</v>
      </c>
    </row>
    <row r="232" spans="2:14" ht="57">
      <c r="B232" s="44" t="s">
        <v>387</v>
      </c>
      <c r="C232" s="44" t="s">
        <v>388</v>
      </c>
      <c r="D232" s="50" t="s">
        <v>39</v>
      </c>
      <c r="E232" s="43">
        <v>8</v>
      </c>
      <c r="F232" s="38"/>
      <c r="G232" s="38"/>
      <c r="H232" s="37">
        <f t="shared" si="33"/>
        <v>0</v>
      </c>
      <c r="I232" s="39"/>
      <c r="J232" s="37">
        <f t="shared" si="34"/>
        <v>0</v>
      </c>
      <c r="K232" s="37">
        <f t="shared" si="35"/>
        <v>0</v>
      </c>
      <c r="N232" s="72">
        <v>109.01</v>
      </c>
    </row>
    <row r="233" spans="2:14" ht="28.5">
      <c r="B233" s="44" t="s">
        <v>389</v>
      </c>
      <c r="C233" s="44" t="s">
        <v>390</v>
      </c>
      <c r="D233" s="50" t="s">
        <v>39</v>
      </c>
      <c r="E233" s="43">
        <v>4</v>
      </c>
      <c r="F233" s="38"/>
      <c r="G233" s="38"/>
      <c r="H233" s="37">
        <f t="shared" si="33"/>
        <v>0</v>
      </c>
      <c r="I233" s="39"/>
      <c r="J233" s="37">
        <f t="shared" si="34"/>
        <v>0</v>
      </c>
      <c r="K233" s="37">
        <f t="shared" si="35"/>
        <v>0</v>
      </c>
      <c r="N233" s="72">
        <v>36.34</v>
      </c>
    </row>
    <row r="234" spans="2:14" ht="28.5">
      <c r="B234" s="44" t="s">
        <v>391</v>
      </c>
      <c r="C234" s="44" t="s">
        <v>382</v>
      </c>
      <c r="D234" s="50" t="s">
        <v>39</v>
      </c>
      <c r="E234" s="43">
        <v>5</v>
      </c>
      <c r="F234" s="38"/>
      <c r="G234" s="38"/>
      <c r="H234" s="37">
        <f t="shared" si="33"/>
        <v>0</v>
      </c>
      <c r="I234" s="39"/>
      <c r="J234" s="37">
        <f t="shared" si="34"/>
        <v>0</v>
      </c>
      <c r="K234" s="37">
        <f t="shared" si="35"/>
        <v>0</v>
      </c>
      <c r="N234" s="72">
        <v>30.85</v>
      </c>
    </row>
    <row r="235" spans="2:14" ht="42.75">
      <c r="B235" s="44" t="s">
        <v>392</v>
      </c>
      <c r="C235" s="44" t="s">
        <v>393</v>
      </c>
      <c r="D235" s="50" t="s">
        <v>39</v>
      </c>
      <c r="E235" s="43">
        <v>15</v>
      </c>
      <c r="F235" s="38"/>
      <c r="G235" s="38"/>
      <c r="H235" s="37">
        <f t="shared" si="33"/>
        <v>0</v>
      </c>
      <c r="I235" s="39"/>
      <c r="J235" s="37">
        <f t="shared" si="34"/>
        <v>0</v>
      </c>
      <c r="K235" s="37">
        <f t="shared" si="35"/>
        <v>0</v>
      </c>
      <c r="N235" s="72">
        <v>9.56</v>
      </c>
    </row>
    <row r="236" spans="2:14" ht="42.75">
      <c r="B236" s="44" t="s">
        <v>394</v>
      </c>
      <c r="C236" s="44" t="s">
        <v>395</v>
      </c>
      <c r="D236" s="50" t="s">
        <v>39</v>
      </c>
      <c r="E236" s="43">
        <v>5</v>
      </c>
      <c r="F236" s="38"/>
      <c r="G236" s="38"/>
      <c r="H236" s="37">
        <f t="shared" si="33"/>
        <v>0</v>
      </c>
      <c r="I236" s="39"/>
      <c r="J236" s="37">
        <f t="shared" si="34"/>
        <v>0</v>
      </c>
      <c r="K236" s="37">
        <f t="shared" si="35"/>
        <v>0</v>
      </c>
      <c r="N236" s="72">
        <v>19.41</v>
      </c>
    </row>
    <row r="237" spans="2:14" ht="42.75">
      <c r="B237" s="44" t="s">
        <v>396</v>
      </c>
      <c r="C237" s="44" t="s">
        <v>397</v>
      </c>
      <c r="D237" s="50" t="s">
        <v>39</v>
      </c>
      <c r="E237" s="43">
        <v>25</v>
      </c>
      <c r="F237" s="38"/>
      <c r="G237" s="38"/>
      <c r="H237" s="37">
        <f t="shared" si="33"/>
        <v>0</v>
      </c>
      <c r="I237" s="39"/>
      <c r="J237" s="37">
        <f t="shared" si="34"/>
        <v>0</v>
      </c>
      <c r="K237" s="37">
        <f t="shared" si="35"/>
        <v>0</v>
      </c>
      <c r="N237" s="72">
        <v>20.25</v>
      </c>
    </row>
    <row r="238" spans="2:14" ht="42.75">
      <c r="B238" s="44" t="s">
        <v>398</v>
      </c>
      <c r="C238" s="44" t="s">
        <v>399</v>
      </c>
      <c r="D238" s="50" t="s">
        <v>39</v>
      </c>
      <c r="E238" s="43">
        <v>15</v>
      </c>
      <c r="F238" s="38"/>
      <c r="G238" s="38"/>
      <c r="H238" s="37">
        <f t="shared" si="33"/>
        <v>0</v>
      </c>
      <c r="I238" s="39"/>
      <c r="J238" s="37">
        <f t="shared" si="34"/>
        <v>0</v>
      </c>
      <c r="K238" s="37">
        <f t="shared" si="35"/>
        <v>0</v>
      </c>
      <c r="N238" s="72">
        <v>43.87</v>
      </c>
    </row>
    <row r="239" spans="2:14" ht="57">
      <c r="B239" s="44" t="s">
        <v>400</v>
      </c>
      <c r="C239" s="44" t="s">
        <v>401</v>
      </c>
      <c r="D239" s="50" t="s">
        <v>39</v>
      </c>
      <c r="E239" s="43">
        <v>5</v>
      </c>
      <c r="F239" s="38"/>
      <c r="G239" s="38"/>
      <c r="H239" s="37">
        <f t="shared" si="33"/>
        <v>0</v>
      </c>
      <c r="I239" s="39"/>
      <c r="J239" s="37">
        <f t="shared" si="34"/>
        <v>0</v>
      </c>
      <c r="K239" s="37">
        <f t="shared" si="35"/>
        <v>0</v>
      </c>
      <c r="N239" s="72">
        <v>127.79</v>
      </c>
    </row>
    <row r="240" spans="2:14" ht="28.5">
      <c r="B240" s="44" t="s">
        <v>402</v>
      </c>
      <c r="C240" s="44" t="s">
        <v>403</v>
      </c>
      <c r="D240" s="50" t="s">
        <v>39</v>
      </c>
      <c r="E240" s="43">
        <v>5</v>
      </c>
      <c r="F240" s="38"/>
      <c r="G240" s="38"/>
      <c r="H240" s="37">
        <f t="shared" si="33"/>
        <v>0</v>
      </c>
      <c r="I240" s="39"/>
      <c r="J240" s="37">
        <f t="shared" si="34"/>
        <v>0</v>
      </c>
      <c r="K240" s="37">
        <f t="shared" si="35"/>
        <v>0</v>
      </c>
      <c r="N240" s="72">
        <v>4.45</v>
      </c>
    </row>
    <row r="241" spans="2:14" ht="28.5">
      <c r="B241" s="44" t="s">
        <v>404</v>
      </c>
      <c r="C241" s="44" t="s">
        <v>405</v>
      </c>
      <c r="D241" s="50" t="s">
        <v>39</v>
      </c>
      <c r="E241" s="43">
        <v>5</v>
      </c>
      <c r="F241" s="38"/>
      <c r="G241" s="38"/>
      <c r="H241" s="37">
        <f t="shared" si="33"/>
        <v>0</v>
      </c>
      <c r="I241" s="39"/>
      <c r="J241" s="37">
        <f t="shared" si="34"/>
        <v>0</v>
      </c>
      <c r="K241" s="37">
        <f t="shared" si="35"/>
        <v>0</v>
      </c>
      <c r="N241" s="72">
        <v>6.32</v>
      </c>
    </row>
    <row r="242" spans="2:14" ht="28.5">
      <c r="B242" s="44" t="s">
        <v>406</v>
      </c>
      <c r="C242" s="44" t="s">
        <v>407</v>
      </c>
      <c r="D242" s="50" t="s">
        <v>39</v>
      </c>
      <c r="E242" s="43">
        <v>7</v>
      </c>
      <c r="F242" s="38"/>
      <c r="G242" s="38"/>
      <c r="H242" s="37">
        <f t="shared" si="33"/>
        <v>0</v>
      </c>
      <c r="I242" s="39"/>
      <c r="J242" s="37">
        <f t="shared" si="34"/>
        <v>0</v>
      </c>
      <c r="K242" s="37">
        <f t="shared" si="35"/>
        <v>0</v>
      </c>
      <c r="N242" s="72">
        <v>13.09</v>
      </c>
    </row>
    <row r="243" spans="2:14" ht="15">
      <c r="B243" s="65" t="s">
        <v>408</v>
      </c>
      <c r="C243" s="66" t="s">
        <v>409</v>
      </c>
      <c r="D243" s="67"/>
      <c r="E243" s="67"/>
      <c r="F243" s="67"/>
      <c r="G243" s="67"/>
      <c r="H243" s="67"/>
      <c r="I243" s="67"/>
      <c r="J243" s="67"/>
      <c r="K243" s="68"/>
      <c r="N243" s="72"/>
    </row>
    <row r="244" spans="2:14" ht="28.5">
      <c r="B244" s="51" t="s">
        <v>410</v>
      </c>
      <c r="C244" s="44" t="s">
        <v>344</v>
      </c>
      <c r="D244" s="50" t="s">
        <v>55</v>
      </c>
      <c r="E244" s="43">
        <v>63.36</v>
      </c>
      <c r="F244" s="38"/>
      <c r="G244" s="38"/>
      <c r="H244" s="37">
        <f>IF(E244&lt;&gt;"",TRUNC(F244,2)+TRUNC(G244,2),"")</f>
        <v>0</v>
      </c>
      <c r="I244" s="39"/>
      <c r="J244" s="37">
        <f>IF(E244&lt;&gt;"",TRUNC(H244*(1+TRUNC(I244,4)),2),"")</f>
        <v>0</v>
      </c>
      <c r="K244" s="37">
        <f>IF(E244&lt;&gt;"",TRUNC(TRUNC(J244,2)*TRUNC(E244,2),2),"")</f>
        <v>0</v>
      </c>
      <c r="N244" s="72">
        <v>8.69</v>
      </c>
    </row>
    <row r="245" spans="2:14" ht="28.5">
      <c r="B245" s="51" t="s">
        <v>411</v>
      </c>
      <c r="C245" s="44" t="s">
        <v>378</v>
      </c>
      <c r="D245" s="50" t="s">
        <v>39</v>
      </c>
      <c r="E245" s="43">
        <v>21</v>
      </c>
      <c r="F245" s="38"/>
      <c r="G245" s="38"/>
      <c r="H245" s="37">
        <f>IF(E245&lt;&gt;"",TRUNC(F245,2)+TRUNC(G245,2),"")</f>
        <v>0</v>
      </c>
      <c r="I245" s="39"/>
      <c r="J245" s="37">
        <f>IF(E245&lt;&gt;"",TRUNC(H245*(1+TRUNC(I245,4)),2),"")</f>
        <v>0</v>
      </c>
      <c r="K245" s="37">
        <f>IF(E245&lt;&gt;"",TRUNC(TRUNC(J245,2)*TRUNC(E245,2),2),"")</f>
        <v>0</v>
      </c>
      <c r="N245" s="72">
        <v>7.84</v>
      </c>
    </row>
    <row r="246" spans="2:14" ht="28.5">
      <c r="B246" s="51" t="s">
        <v>412</v>
      </c>
      <c r="C246" s="44" t="s">
        <v>413</v>
      </c>
      <c r="D246" s="50" t="s">
        <v>39</v>
      </c>
      <c r="E246" s="43">
        <v>15</v>
      </c>
      <c r="F246" s="38"/>
      <c r="G246" s="38"/>
      <c r="H246" s="37">
        <f>IF(E246&lt;&gt;"",TRUNC(F246,2)+TRUNC(G246,2),"")</f>
        <v>0</v>
      </c>
      <c r="I246" s="39"/>
      <c r="J246" s="37">
        <f>IF(E246&lt;&gt;"",TRUNC(H246*(1+TRUNC(I246,4)),2),"")</f>
        <v>0</v>
      </c>
      <c r="K246" s="37">
        <f>IF(E246&lt;&gt;"",TRUNC(TRUNC(J246,2)*TRUNC(E246,2),2),"")</f>
        <v>0</v>
      </c>
      <c r="N246" s="72">
        <v>8.3</v>
      </c>
    </row>
    <row r="247" spans="2:14" ht="42.75">
      <c r="B247" s="51" t="s">
        <v>414</v>
      </c>
      <c r="C247" s="44" t="s">
        <v>415</v>
      </c>
      <c r="D247" s="49" t="s">
        <v>39</v>
      </c>
      <c r="E247" s="43">
        <v>9</v>
      </c>
      <c r="F247" s="38"/>
      <c r="G247" s="38"/>
      <c r="H247" s="37">
        <f>IF(E247&lt;&gt;"",TRUNC(F247,2)+TRUNC(G247,2),"")</f>
        <v>0</v>
      </c>
      <c r="I247" s="39"/>
      <c r="J247" s="37">
        <f>IF(E247&lt;&gt;"",TRUNC(H247*(1+TRUNC(I247,4)),2),"")</f>
        <v>0</v>
      </c>
      <c r="K247" s="37">
        <f>IF(E247&lt;&gt;"",TRUNC(TRUNC(J247,2)*TRUNC(E247,2),2),"")</f>
        <v>0</v>
      </c>
      <c r="N247" s="72">
        <v>12.99</v>
      </c>
    </row>
    <row r="248" spans="2:14" ht="57">
      <c r="B248" s="51" t="s">
        <v>416</v>
      </c>
      <c r="C248" s="44" t="s">
        <v>401</v>
      </c>
      <c r="D248" s="50" t="s">
        <v>39</v>
      </c>
      <c r="E248" s="43">
        <v>9</v>
      </c>
      <c r="F248" s="38"/>
      <c r="G248" s="38"/>
      <c r="H248" s="37">
        <f>IF(E248&lt;&gt;"",TRUNC(F248,2)+TRUNC(G248,2),"")</f>
        <v>0</v>
      </c>
      <c r="I248" s="39"/>
      <c r="J248" s="37">
        <f>IF(E248&lt;&gt;"",TRUNC(H248*(1+TRUNC(I248,4)),2),"")</f>
        <v>0</v>
      </c>
      <c r="K248" s="37">
        <f>IF(E248&lt;&gt;"",TRUNC(TRUNC(J248,2)*TRUNC(E248,2),2),"")</f>
        <v>0</v>
      </c>
      <c r="N248" s="72">
        <v>127.79</v>
      </c>
    </row>
    <row r="249" spans="2:14" ht="15">
      <c r="B249" s="65" t="s">
        <v>417</v>
      </c>
      <c r="C249" s="66" t="s">
        <v>418</v>
      </c>
      <c r="D249" s="67"/>
      <c r="E249" s="67"/>
      <c r="F249" s="67"/>
      <c r="G249" s="67"/>
      <c r="H249" s="67"/>
      <c r="I249" s="67"/>
      <c r="J249" s="67"/>
      <c r="K249" s="68"/>
      <c r="N249" s="72"/>
    </row>
    <row r="250" spans="2:14" ht="14.25">
      <c r="B250" s="51" t="s">
        <v>419</v>
      </c>
      <c r="C250" s="44" t="s">
        <v>420</v>
      </c>
      <c r="D250" s="49" t="s">
        <v>39</v>
      </c>
      <c r="E250" s="43">
        <v>1</v>
      </c>
      <c r="F250" s="38"/>
      <c r="G250" s="38"/>
      <c r="H250" s="37">
        <f aca="true" t="shared" si="36" ref="H250:H256">IF(E250&lt;&gt;"",TRUNC(F250,2)+TRUNC(G250,2),"")</f>
        <v>0</v>
      </c>
      <c r="I250" s="39"/>
      <c r="J250" s="37">
        <f aca="true" t="shared" si="37" ref="J250:J256">IF(E250&lt;&gt;"",TRUNC(H250*(1+TRUNC(I250,4)),2),"")</f>
        <v>0</v>
      </c>
      <c r="K250" s="37">
        <f aca="true" t="shared" si="38" ref="K250:K256">IF(E250&lt;&gt;"",TRUNC(TRUNC(J250,2)*TRUNC(E250,2),2),"")</f>
        <v>0</v>
      </c>
      <c r="N250" s="72">
        <v>1334.7</v>
      </c>
    </row>
    <row r="251" spans="2:14" ht="14.25">
      <c r="B251" s="51" t="s">
        <v>421</v>
      </c>
      <c r="C251" s="44" t="s">
        <v>422</v>
      </c>
      <c r="D251" s="49" t="s">
        <v>39</v>
      </c>
      <c r="E251" s="43">
        <v>2</v>
      </c>
      <c r="F251" s="38"/>
      <c r="G251" s="38"/>
      <c r="H251" s="37">
        <f t="shared" si="36"/>
        <v>0</v>
      </c>
      <c r="I251" s="39"/>
      <c r="J251" s="37">
        <f t="shared" si="37"/>
        <v>0</v>
      </c>
      <c r="K251" s="37">
        <f t="shared" si="38"/>
        <v>0</v>
      </c>
      <c r="N251" s="72">
        <v>2440.72</v>
      </c>
    </row>
    <row r="252" spans="2:14" ht="28.5">
      <c r="B252" s="51" t="s">
        <v>423</v>
      </c>
      <c r="C252" s="44" t="s">
        <v>424</v>
      </c>
      <c r="D252" s="50" t="s">
        <v>39</v>
      </c>
      <c r="E252" s="43">
        <v>1</v>
      </c>
      <c r="F252" s="38"/>
      <c r="G252" s="38"/>
      <c r="H252" s="37">
        <f t="shared" si="36"/>
        <v>0</v>
      </c>
      <c r="I252" s="39"/>
      <c r="J252" s="37">
        <f t="shared" si="37"/>
        <v>0</v>
      </c>
      <c r="K252" s="37">
        <f t="shared" si="38"/>
        <v>0</v>
      </c>
      <c r="N252" s="72">
        <v>104.5</v>
      </c>
    </row>
    <row r="253" spans="2:14" ht="28.5">
      <c r="B253" s="51" t="s">
        <v>425</v>
      </c>
      <c r="C253" s="44" t="s">
        <v>424</v>
      </c>
      <c r="D253" s="50" t="s">
        <v>39</v>
      </c>
      <c r="E253" s="43">
        <v>1</v>
      </c>
      <c r="F253" s="38"/>
      <c r="G253" s="38"/>
      <c r="H253" s="37">
        <f t="shared" si="36"/>
        <v>0</v>
      </c>
      <c r="I253" s="39"/>
      <c r="J253" s="37">
        <f t="shared" si="37"/>
        <v>0</v>
      </c>
      <c r="K253" s="37">
        <f t="shared" si="38"/>
        <v>0</v>
      </c>
      <c r="N253" s="72">
        <v>104.5</v>
      </c>
    </row>
    <row r="254" spans="2:14" ht="14.25">
      <c r="B254" s="51" t="s">
        <v>426</v>
      </c>
      <c r="C254" s="44" t="s">
        <v>427</v>
      </c>
      <c r="D254" s="50" t="s">
        <v>39</v>
      </c>
      <c r="E254" s="43">
        <v>1</v>
      </c>
      <c r="F254" s="38"/>
      <c r="G254" s="38"/>
      <c r="H254" s="37">
        <f t="shared" si="36"/>
        <v>0</v>
      </c>
      <c r="I254" s="39"/>
      <c r="J254" s="37">
        <f t="shared" si="37"/>
        <v>0</v>
      </c>
      <c r="K254" s="37">
        <f t="shared" si="38"/>
        <v>0</v>
      </c>
      <c r="N254" s="72">
        <v>1748.03</v>
      </c>
    </row>
    <row r="255" spans="2:14" ht="14.25">
      <c r="B255" s="51" t="s">
        <v>428</v>
      </c>
      <c r="C255" s="44" t="s">
        <v>429</v>
      </c>
      <c r="D255" s="49" t="s">
        <v>39</v>
      </c>
      <c r="E255" s="43">
        <v>1</v>
      </c>
      <c r="F255" s="38"/>
      <c r="G255" s="38"/>
      <c r="H255" s="37">
        <f t="shared" si="36"/>
        <v>0</v>
      </c>
      <c r="I255" s="39"/>
      <c r="J255" s="37">
        <f t="shared" si="37"/>
        <v>0</v>
      </c>
      <c r="K255" s="37">
        <f t="shared" si="38"/>
        <v>0</v>
      </c>
      <c r="N255" s="72">
        <v>1593.05</v>
      </c>
    </row>
    <row r="256" spans="2:14" ht="14.25">
      <c r="B256" s="51" t="s">
        <v>430</v>
      </c>
      <c r="C256" s="44" t="s">
        <v>431</v>
      </c>
      <c r="D256" s="49" t="s">
        <v>39</v>
      </c>
      <c r="E256" s="43">
        <v>1</v>
      </c>
      <c r="F256" s="38"/>
      <c r="G256" s="38"/>
      <c r="H256" s="37">
        <f t="shared" si="36"/>
        <v>0</v>
      </c>
      <c r="I256" s="39"/>
      <c r="J256" s="37">
        <f t="shared" si="37"/>
        <v>0</v>
      </c>
      <c r="K256" s="37">
        <f t="shared" si="38"/>
        <v>0</v>
      </c>
      <c r="N256" s="72">
        <v>3017.12</v>
      </c>
    </row>
    <row r="257" spans="2:14" ht="15">
      <c r="B257" s="65" t="s">
        <v>432</v>
      </c>
      <c r="C257" s="66" t="s">
        <v>433</v>
      </c>
      <c r="D257" s="67"/>
      <c r="E257" s="67"/>
      <c r="F257" s="67"/>
      <c r="G257" s="67"/>
      <c r="H257" s="67"/>
      <c r="I257" s="67"/>
      <c r="J257" s="67"/>
      <c r="K257" s="68"/>
      <c r="N257" s="72"/>
    </row>
    <row r="258" spans="2:14" ht="15">
      <c r="B258" s="65" t="s">
        <v>434</v>
      </c>
      <c r="C258" s="66" t="s">
        <v>435</v>
      </c>
      <c r="D258" s="67"/>
      <c r="E258" s="67"/>
      <c r="F258" s="67"/>
      <c r="G258" s="67"/>
      <c r="H258" s="67"/>
      <c r="I258" s="67"/>
      <c r="J258" s="67"/>
      <c r="K258" s="68"/>
      <c r="N258" s="72"/>
    </row>
    <row r="259" spans="2:14" ht="28.5">
      <c r="B259" s="51" t="s">
        <v>436</v>
      </c>
      <c r="C259" s="44" t="s">
        <v>437</v>
      </c>
      <c r="D259" s="49" t="s">
        <v>39</v>
      </c>
      <c r="E259" s="43">
        <v>1</v>
      </c>
      <c r="F259" s="38"/>
      <c r="G259" s="38"/>
      <c r="H259" s="37">
        <f aca="true" t="shared" si="39" ref="H259:H267">IF(E259&lt;&gt;"",TRUNC(F259,2)+TRUNC(G259,2),"")</f>
        <v>0</v>
      </c>
      <c r="I259" s="39"/>
      <c r="J259" s="37">
        <f aca="true" t="shared" si="40" ref="J259:J267">IF(E259&lt;&gt;"",TRUNC(H259*(1+TRUNC(I259,4)),2),"")</f>
        <v>0</v>
      </c>
      <c r="K259" s="37">
        <f aca="true" t="shared" si="41" ref="K259:K267">IF(E259&lt;&gt;"",TRUNC(TRUNC(J259,2)*TRUNC(E259,2),2),"")</f>
        <v>0</v>
      </c>
      <c r="N259" s="72">
        <v>4209.09</v>
      </c>
    </row>
    <row r="260" spans="2:14" ht="28.5">
      <c r="B260" s="51" t="s">
        <v>438</v>
      </c>
      <c r="C260" s="44" t="s">
        <v>439</v>
      </c>
      <c r="D260" s="49" t="s">
        <v>39</v>
      </c>
      <c r="E260" s="43">
        <v>1</v>
      </c>
      <c r="F260" s="38"/>
      <c r="G260" s="38"/>
      <c r="H260" s="37">
        <f t="shared" si="39"/>
        <v>0</v>
      </c>
      <c r="I260" s="39"/>
      <c r="J260" s="37">
        <f t="shared" si="40"/>
        <v>0</v>
      </c>
      <c r="K260" s="37">
        <f t="shared" si="41"/>
        <v>0</v>
      </c>
      <c r="N260" s="72">
        <v>7300.66</v>
      </c>
    </row>
    <row r="261" spans="2:14" ht="14.25">
      <c r="B261" s="51" t="s">
        <v>440</v>
      </c>
      <c r="C261" s="44" t="s">
        <v>441</v>
      </c>
      <c r="D261" s="49" t="s">
        <v>39</v>
      </c>
      <c r="E261" s="43">
        <v>2</v>
      </c>
      <c r="F261" s="38"/>
      <c r="G261" s="38"/>
      <c r="H261" s="37">
        <f t="shared" si="39"/>
        <v>0</v>
      </c>
      <c r="I261" s="39"/>
      <c r="J261" s="37">
        <f t="shared" si="40"/>
        <v>0</v>
      </c>
      <c r="K261" s="37">
        <f t="shared" si="41"/>
        <v>0</v>
      </c>
      <c r="N261" s="72">
        <v>493.37</v>
      </c>
    </row>
    <row r="262" spans="2:14" ht="14.25">
      <c r="B262" s="51" t="s">
        <v>442</v>
      </c>
      <c r="C262" s="44" t="s">
        <v>443</v>
      </c>
      <c r="D262" s="49" t="s">
        <v>39</v>
      </c>
      <c r="E262" s="43">
        <v>1</v>
      </c>
      <c r="F262" s="38"/>
      <c r="G262" s="38"/>
      <c r="H262" s="37">
        <f t="shared" si="39"/>
        <v>0</v>
      </c>
      <c r="I262" s="39"/>
      <c r="J262" s="37">
        <f t="shared" si="40"/>
        <v>0</v>
      </c>
      <c r="K262" s="37">
        <f t="shared" si="41"/>
        <v>0</v>
      </c>
      <c r="N262" s="72">
        <v>918.42</v>
      </c>
    </row>
    <row r="263" spans="2:14" ht="28.5">
      <c r="B263" s="51" t="s">
        <v>444</v>
      </c>
      <c r="C263" s="44" t="s">
        <v>445</v>
      </c>
      <c r="D263" s="49" t="s">
        <v>39</v>
      </c>
      <c r="E263" s="43">
        <v>1</v>
      </c>
      <c r="F263" s="38"/>
      <c r="G263" s="38"/>
      <c r="H263" s="37">
        <f t="shared" si="39"/>
        <v>0</v>
      </c>
      <c r="I263" s="39"/>
      <c r="J263" s="37">
        <f t="shared" si="40"/>
        <v>0</v>
      </c>
      <c r="K263" s="37">
        <f t="shared" si="41"/>
        <v>0</v>
      </c>
      <c r="N263" s="72">
        <v>394.01</v>
      </c>
    </row>
    <row r="264" spans="2:14" ht="57">
      <c r="B264" s="51" t="s">
        <v>446</v>
      </c>
      <c r="C264" s="44" t="s">
        <v>447</v>
      </c>
      <c r="D264" s="49" t="s">
        <v>39</v>
      </c>
      <c r="E264" s="43">
        <v>12</v>
      </c>
      <c r="F264" s="38"/>
      <c r="G264" s="38"/>
      <c r="H264" s="37">
        <f t="shared" si="39"/>
        <v>0</v>
      </c>
      <c r="I264" s="39"/>
      <c r="J264" s="37">
        <f t="shared" si="40"/>
        <v>0</v>
      </c>
      <c r="K264" s="37">
        <f t="shared" si="41"/>
        <v>0</v>
      </c>
      <c r="N264" s="72">
        <v>169.86</v>
      </c>
    </row>
    <row r="265" spans="2:14" ht="57">
      <c r="B265" s="51" t="s">
        <v>448</v>
      </c>
      <c r="C265" s="44" t="s">
        <v>447</v>
      </c>
      <c r="D265" s="49" t="s">
        <v>39</v>
      </c>
      <c r="E265" s="43">
        <v>10</v>
      </c>
      <c r="F265" s="38"/>
      <c r="G265" s="38"/>
      <c r="H265" s="37">
        <f t="shared" si="39"/>
        <v>0</v>
      </c>
      <c r="I265" s="39"/>
      <c r="J265" s="37">
        <f t="shared" si="40"/>
        <v>0</v>
      </c>
      <c r="K265" s="37">
        <f t="shared" si="41"/>
        <v>0</v>
      </c>
      <c r="N265" s="72">
        <v>169.86</v>
      </c>
    </row>
    <row r="266" spans="2:14" ht="71.25">
      <c r="B266" s="51" t="s">
        <v>449</v>
      </c>
      <c r="C266" s="44" t="s">
        <v>450</v>
      </c>
      <c r="D266" s="50" t="s">
        <v>56</v>
      </c>
      <c r="E266" s="43">
        <v>140.08</v>
      </c>
      <c r="F266" s="38"/>
      <c r="G266" s="38"/>
      <c r="H266" s="37">
        <f t="shared" si="39"/>
        <v>0</v>
      </c>
      <c r="I266" s="39"/>
      <c r="J266" s="37">
        <f t="shared" si="40"/>
        <v>0</v>
      </c>
      <c r="K266" s="37">
        <f t="shared" si="41"/>
        <v>0</v>
      </c>
      <c r="N266" s="72">
        <v>9.87</v>
      </c>
    </row>
    <row r="267" spans="2:14" ht="28.5">
      <c r="B267" s="51" t="s">
        <v>451</v>
      </c>
      <c r="C267" s="44" t="s">
        <v>452</v>
      </c>
      <c r="D267" s="50" t="s">
        <v>56</v>
      </c>
      <c r="E267" s="43">
        <v>126.07</v>
      </c>
      <c r="F267" s="38"/>
      <c r="G267" s="38"/>
      <c r="H267" s="37">
        <f t="shared" si="39"/>
        <v>0</v>
      </c>
      <c r="I267" s="39"/>
      <c r="J267" s="37">
        <f t="shared" si="40"/>
        <v>0</v>
      </c>
      <c r="K267" s="37">
        <f t="shared" si="41"/>
        <v>0</v>
      </c>
      <c r="N267" s="72">
        <v>27.46</v>
      </c>
    </row>
    <row r="268" spans="2:14" ht="15">
      <c r="B268" s="65" t="s">
        <v>453</v>
      </c>
      <c r="C268" s="66" t="s">
        <v>454</v>
      </c>
      <c r="D268" s="67"/>
      <c r="E268" s="67"/>
      <c r="F268" s="67"/>
      <c r="G268" s="67"/>
      <c r="H268" s="67"/>
      <c r="I268" s="67"/>
      <c r="J268" s="67"/>
      <c r="K268" s="68"/>
      <c r="N268" s="72"/>
    </row>
    <row r="269" spans="2:14" ht="28.5">
      <c r="B269" s="44" t="s">
        <v>455</v>
      </c>
      <c r="C269" s="44" t="s">
        <v>261</v>
      </c>
      <c r="D269" s="50" t="s">
        <v>55</v>
      </c>
      <c r="E269" s="43">
        <v>420</v>
      </c>
      <c r="F269" s="38"/>
      <c r="G269" s="38"/>
      <c r="H269" s="37">
        <f>IF(E269&lt;&gt;"",TRUNC(F269,2)+TRUNC(G269,2),"")</f>
        <v>0</v>
      </c>
      <c r="I269" s="39"/>
      <c r="J269" s="37">
        <f>IF(E269&lt;&gt;"",TRUNC(H269*(1+TRUNC(I269,4)),2),"")</f>
        <v>0</v>
      </c>
      <c r="K269" s="37">
        <f>IF(E269&lt;&gt;"",TRUNC(TRUNC(J269,2)*TRUNC(E269,2),2),"")</f>
        <v>0</v>
      </c>
      <c r="N269" s="72">
        <v>43.79</v>
      </c>
    </row>
    <row r="270" spans="2:14" ht="28.5">
      <c r="B270" s="44" t="s">
        <v>456</v>
      </c>
      <c r="C270" s="44" t="s">
        <v>457</v>
      </c>
      <c r="D270" s="50" t="s">
        <v>55</v>
      </c>
      <c r="E270" s="43">
        <v>146.64</v>
      </c>
      <c r="F270" s="38"/>
      <c r="G270" s="38"/>
      <c r="H270" s="37">
        <f>IF(E270&lt;&gt;"",TRUNC(F270,2)+TRUNC(G270,2),"")</f>
        <v>0</v>
      </c>
      <c r="I270" s="39"/>
      <c r="J270" s="37">
        <f>IF(E270&lt;&gt;"",TRUNC(H270*(1+TRUNC(I270,4)),2),"")</f>
        <v>0</v>
      </c>
      <c r="K270" s="37">
        <f>IF(E270&lt;&gt;"",TRUNC(TRUNC(J270,2)*TRUNC(E270,2),2),"")</f>
        <v>0</v>
      </c>
      <c r="N270" s="72">
        <v>19.56</v>
      </c>
    </row>
    <row r="271" spans="2:14" ht="28.5">
      <c r="B271" s="44" t="s">
        <v>458</v>
      </c>
      <c r="C271" s="44" t="s">
        <v>459</v>
      </c>
      <c r="D271" s="50" t="s">
        <v>55</v>
      </c>
      <c r="E271" s="43">
        <v>72</v>
      </c>
      <c r="F271" s="38"/>
      <c r="G271" s="38"/>
      <c r="H271" s="37">
        <f>IF(E271&lt;&gt;"",TRUNC(F271,2)+TRUNC(G271,2),"")</f>
        <v>0</v>
      </c>
      <c r="I271" s="39"/>
      <c r="J271" s="37">
        <f>IF(E271&lt;&gt;"",TRUNC(H271*(1+TRUNC(I271,4)),2),"")</f>
        <v>0</v>
      </c>
      <c r="K271" s="37">
        <f>IF(E271&lt;&gt;"",TRUNC(TRUNC(J271,2)*TRUNC(E271,2),2),"")</f>
        <v>0</v>
      </c>
      <c r="N271" s="72">
        <v>13.74</v>
      </c>
    </row>
    <row r="272" spans="2:14" ht="28.5">
      <c r="B272" s="44" t="s">
        <v>460</v>
      </c>
      <c r="C272" s="44" t="s">
        <v>461</v>
      </c>
      <c r="D272" s="50" t="s">
        <v>55</v>
      </c>
      <c r="E272" s="43">
        <v>18</v>
      </c>
      <c r="F272" s="38"/>
      <c r="G272" s="38"/>
      <c r="H272" s="37">
        <f>IF(E272&lt;&gt;"",TRUNC(F272,2)+TRUNC(G272,2),"")</f>
        <v>0</v>
      </c>
      <c r="I272" s="39"/>
      <c r="J272" s="37">
        <f>IF(E272&lt;&gt;"",TRUNC(H272*(1+TRUNC(I272,4)),2),"")</f>
        <v>0</v>
      </c>
      <c r="K272" s="37">
        <f>IF(E272&lt;&gt;"",TRUNC(TRUNC(J272,2)*TRUNC(E272,2),2),"")</f>
        <v>0</v>
      </c>
      <c r="N272" s="72">
        <v>29.26</v>
      </c>
    </row>
    <row r="273" spans="2:14" ht="57">
      <c r="B273" s="44" t="s">
        <v>462</v>
      </c>
      <c r="C273" s="44" t="s">
        <v>463</v>
      </c>
      <c r="D273" s="50" t="s">
        <v>55</v>
      </c>
      <c r="E273" s="43">
        <v>30</v>
      </c>
      <c r="F273" s="38"/>
      <c r="G273" s="38"/>
      <c r="H273" s="37">
        <f>IF(E273&lt;&gt;"",TRUNC(F273,2)+TRUNC(G273,2),"")</f>
        <v>0</v>
      </c>
      <c r="I273" s="39"/>
      <c r="J273" s="37">
        <f>IF(E273&lt;&gt;"",TRUNC(H273*(1+TRUNC(I273,4)),2),"")</f>
        <v>0</v>
      </c>
      <c r="K273" s="37">
        <f>IF(E273&lt;&gt;"",TRUNC(TRUNC(J273,2)*TRUNC(E273,2),2),"")</f>
        <v>0</v>
      </c>
      <c r="N273" s="72">
        <v>40.87</v>
      </c>
    </row>
    <row r="274" spans="2:14" ht="15">
      <c r="B274" s="65" t="s">
        <v>464</v>
      </c>
      <c r="C274" s="66" t="s">
        <v>465</v>
      </c>
      <c r="D274" s="67"/>
      <c r="E274" s="67"/>
      <c r="F274" s="67"/>
      <c r="G274" s="67"/>
      <c r="H274" s="67"/>
      <c r="I274" s="67"/>
      <c r="J274" s="67"/>
      <c r="K274" s="68"/>
      <c r="N274" s="72"/>
    </row>
    <row r="275" spans="2:14" ht="28.5">
      <c r="B275" s="51" t="s">
        <v>466</v>
      </c>
      <c r="C275" s="44" t="s">
        <v>467</v>
      </c>
      <c r="D275" s="50" t="s">
        <v>39</v>
      </c>
      <c r="E275" s="43">
        <v>12</v>
      </c>
      <c r="F275" s="38"/>
      <c r="G275" s="38"/>
      <c r="H275" s="37">
        <f aca="true" t="shared" si="42" ref="H275:H293">IF(E275&lt;&gt;"",TRUNC(F275,2)+TRUNC(G275,2),"")</f>
        <v>0</v>
      </c>
      <c r="I275" s="39"/>
      <c r="J275" s="37">
        <f aca="true" t="shared" si="43" ref="J275:J293">IF(E275&lt;&gt;"",TRUNC(H275*(1+TRUNC(I275,4)),2),"")</f>
        <v>0</v>
      </c>
      <c r="K275" s="37">
        <f aca="true" t="shared" si="44" ref="K275:K293">IF(E275&lt;&gt;"",TRUNC(TRUNC(J275,2)*TRUNC(E275,2),2),"")</f>
        <v>0</v>
      </c>
      <c r="N275" s="72">
        <v>19.97</v>
      </c>
    </row>
    <row r="276" spans="2:14" ht="42.75">
      <c r="B276" s="51" t="s">
        <v>468</v>
      </c>
      <c r="C276" s="44" t="s">
        <v>469</v>
      </c>
      <c r="D276" s="50" t="s">
        <v>39</v>
      </c>
      <c r="E276" s="43">
        <v>5</v>
      </c>
      <c r="F276" s="38"/>
      <c r="G276" s="38"/>
      <c r="H276" s="37">
        <f t="shared" si="42"/>
        <v>0</v>
      </c>
      <c r="I276" s="39"/>
      <c r="J276" s="37">
        <f t="shared" si="43"/>
        <v>0</v>
      </c>
      <c r="K276" s="37">
        <f t="shared" si="44"/>
        <v>0</v>
      </c>
      <c r="N276" s="72">
        <v>7.64</v>
      </c>
    </row>
    <row r="277" spans="2:14" ht="14.25">
      <c r="B277" s="51" t="s">
        <v>470</v>
      </c>
      <c r="C277" s="44" t="s">
        <v>471</v>
      </c>
      <c r="D277" s="49" t="s">
        <v>39</v>
      </c>
      <c r="E277" s="43">
        <v>12</v>
      </c>
      <c r="F277" s="38"/>
      <c r="G277" s="38"/>
      <c r="H277" s="37">
        <f t="shared" si="42"/>
        <v>0</v>
      </c>
      <c r="I277" s="39"/>
      <c r="J277" s="37">
        <f t="shared" si="43"/>
        <v>0</v>
      </c>
      <c r="K277" s="37">
        <f t="shared" si="44"/>
        <v>0</v>
      </c>
      <c r="N277" s="72">
        <v>6.72</v>
      </c>
    </row>
    <row r="278" spans="2:14" ht="42.75">
      <c r="B278" s="51" t="s">
        <v>472</v>
      </c>
      <c r="C278" s="44" t="s">
        <v>473</v>
      </c>
      <c r="D278" s="50" t="s">
        <v>39</v>
      </c>
      <c r="E278" s="43">
        <v>27</v>
      </c>
      <c r="F278" s="38"/>
      <c r="G278" s="38"/>
      <c r="H278" s="37">
        <f t="shared" si="42"/>
        <v>0</v>
      </c>
      <c r="I278" s="39"/>
      <c r="J278" s="37">
        <f t="shared" si="43"/>
        <v>0</v>
      </c>
      <c r="K278" s="37">
        <f t="shared" si="44"/>
        <v>0</v>
      </c>
      <c r="N278" s="72">
        <v>29.3</v>
      </c>
    </row>
    <row r="279" spans="2:14" ht="28.5">
      <c r="B279" s="51" t="s">
        <v>474</v>
      </c>
      <c r="C279" s="44" t="s">
        <v>475</v>
      </c>
      <c r="D279" s="50" t="s">
        <v>39</v>
      </c>
      <c r="E279" s="43">
        <v>60</v>
      </c>
      <c r="F279" s="38"/>
      <c r="G279" s="38"/>
      <c r="H279" s="37">
        <f t="shared" si="42"/>
        <v>0</v>
      </c>
      <c r="I279" s="39"/>
      <c r="J279" s="37">
        <f t="shared" si="43"/>
        <v>0</v>
      </c>
      <c r="K279" s="37">
        <f t="shared" si="44"/>
        <v>0</v>
      </c>
      <c r="N279" s="72">
        <v>11.9</v>
      </c>
    </row>
    <row r="280" spans="2:14" ht="28.5">
      <c r="B280" s="51" t="s">
        <v>476</v>
      </c>
      <c r="C280" s="44" t="s">
        <v>477</v>
      </c>
      <c r="D280" s="50" t="s">
        <v>39</v>
      </c>
      <c r="E280" s="43">
        <v>55</v>
      </c>
      <c r="F280" s="38"/>
      <c r="G280" s="38"/>
      <c r="H280" s="37">
        <f t="shared" si="42"/>
        <v>0</v>
      </c>
      <c r="I280" s="39"/>
      <c r="J280" s="37">
        <f t="shared" si="43"/>
        <v>0</v>
      </c>
      <c r="K280" s="37">
        <f t="shared" si="44"/>
        <v>0</v>
      </c>
      <c r="N280" s="72">
        <v>9.32</v>
      </c>
    </row>
    <row r="281" spans="2:14" ht="42.75">
      <c r="B281" s="51" t="s">
        <v>478</v>
      </c>
      <c r="C281" s="44" t="s">
        <v>479</v>
      </c>
      <c r="D281" s="50" t="s">
        <v>39</v>
      </c>
      <c r="E281" s="43">
        <v>95</v>
      </c>
      <c r="F281" s="38"/>
      <c r="G281" s="38"/>
      <c r="H281" s="37">
        <f t="shared" si="42"/>
        <v>0</v>
      </c>
      <c r="I281" s="39"/>
      <c r="J281" s="37">
        <f t="shared" si="43"/>
        <v>0</v>
      </c>
      <c r="K281" s="37">
        <f t="shared" si="44"/>
        <v>0</v>
      </c>
      <c r="N281" s="72">
        <v>34.61</v>
      </c>
    </row>
    <row r="282" spans="2:14" ht="28.5">
      <c r="B282" s="51" t="s">
        <v>480</v>
      </c>
      <c r="C282" s="44" t="s">
        <v>374</v>
      </c>
      <c r="D282" s="50" t="s">
        <v>39</v>
      </c>
      <c r="E282" s="43">
        <v>12</v>
      </c>
      <c r="F282" s="38"/>
      <c r="G282" s="38"/>
      <c r="H282" s="37">
        <f t="shared" si="42"/>
        <v>0</v>
      </c>
      <c r="I282" s="39"/>
      <c r="J282" s="37">
        <f t="shared" si="43"/>
        <v>0</v>
      </c>
      <c r="K282" s="37">
        <f t="shared" si="44"/>
        <v>0</v>
      </c>
      <c r="N282" s="72">
        <v>8.96</v>
      </c>
    </row>
    <row r="283" spans="2:14" ht="28.5">
      <c r="B283" s="51" t="s">
        <v>481</v>
      </c>
      <c r="C283" s="44" t="s">
        <v>376</v>
      </c>
      <c r="D283" s="50" t="s">
        <v>39</v>
      </c>
      <c r="E283" s="43">
        <v>20</v>
      </c>
      <c r="F283" s="38"/>
      <c r="G283" s="38"/>
      <c r="H283" s="37">
        <f t="shared" si="42"/>
        <v>0</v>
      </c>
      <c r="I283" s="39"/>
      <c r="J283" s="37">
        <f t="shared" si="43"/>
        <v>0</v>
      </c>
      <c r="K283" s="37">
        <f t="shared" si="44"/>
        <v>0</v>
      </c>
      <c r="N283" s="72">
        <v>10.95</v>
      </c>
    </row>
    <row r="284" spans="2:14" ht="42.75">
      <c r="B284" s="51" t="s">
        <v>482</v>
      </c>
      <c r="C284" s="44" t="s">
        <v>483</v>
      </c>
      <c r="D284" s="49" t="s">
        <v>39</v>
      </c>
      <c r="E284" s="43">
        <v>33</v>
      </c>
      <c r="F284" s="38"/>
      <c r="G284" s="38"/>
      <c r="H284" s="37">
        <f t="shared" si="42"/>
        <v>0</v>
      </c>
      <c r="I284" s="39"/>
      <c r="J284" s="37">
        <f t="shared" si="43"/>
        <v>0</v>
      </c>
      <c r="K284" s="37">
        <f t="shared" si="44"/>
        <v>0</v>
      </c>
      <c r="N284" s="72">
        <v>24.87</v>
      </c>
    </row>
    <row r="285" spans="2:14" ht="42.75">
      <c r="B285" s="51" t="s">
        <v>484</v>
      </c>
      <c r="C285" s="44" t="s">
        <v>485</v>
      </c>
      <c r="D285" s="50" t="s">
        <v>39</v>
      </c>
      <c r="E285" s="43">
        <v>30</v>
      </c>
      <c r="F285" s="38"/>
      <c r="G285" s="38"/>
      <c r="H285" s="37">
        <f t="shared" si="42"/>
        <v>0</v>
      </c>
      <c r="I285" s="39"/>
      <c r="J285" s="37">
        <f t="shared" si="43"/>
        <v>0</v>
      </c>
      <c r="K285" s="37">
        <f t="shared" si="44"/>
        <v>0</v>
      </c>
      <c r="N285" s="72">
        <v>11.92</v>
      </c>
    </row>
    <row r="286" spans="2:14" ht="42.75">
      <c r="B286" s="51" t="s">
        <v>486</v>
      </c>
      <c r="C286" s="44" t="s">
        <v>487</v>
      </c>
      <c r="D286" s="50" t="s">
        <v>39</v>
      </c>
      <c r="E286" s="43">
        <v>28</v>
      </c>
      <c r="F286" s="38"/>
      <c r="G286" s="38"/>
      <c r="H286" s="37">
        <f t="shared" si="42"/>
        <v>0</v>
      </c>
      <c r="I286" s="39"/>
      <c r="J286" s="37">
        <f t="shared" si="43"/>
        <v>0</v>
      </c>
      <c r="K286" s="37">
        <f t="shared" si="44"/>
        <v>0</v>
      </c>
      <c r="N286" s="72">
        <v>61.85</v>
      </c>
    </row>
    <row r="287" spans="2:14" ht="42.75">
      <c r="B287" s="51" t="s">
        <v>488</v>
      </c>
      <c r="C287" s="44" t="s">
        <v>489</v>
      </c>
      <c r="D287" s="49" t="s">
        <v>39</v>
      </c>
      <c r="E287" s="43">
        <v>5</v>
      </c>
      <c r="F287" s="38"/>
      <c r="G287" s="38"/>
      <c r="H287" s="37">
        <f t="shared" si="42"/>
        <v>0</v>
      </c>
      <c r="I287" s="39"/>
      <c r="J287" s="37">
        <f t="shared" si="43"/>
        <v>0</v>
      </c>
      <c r="K287" s="37">
        <f t="shared" si="44"/>
        <v>0</v>
      </c>
      <c r="N287" s="72">
        <v>23.93</v>
      </c>
    </row>
    <row r="288" spans="2:14" ht="42.75">
      <c r="B288" s="51" t="s">
        <v>490</v>
      </c>
      <c r="C288" s="44" t="s">
        <v>491</v>
      </c>
      <c r="D288" s="49" t="s">
        <v>39</v>
      </c>
      <c r="E288" s="43">
        <v>12</v>
      </c>
      <c r="F288" s="38"/>
      <c r="G288" s="38"/>
      <c r="H288" s="37">
        <f t="shared" si="42"/>
        <v>0</v>
      </c>
      <c r="I288" s="39"/>
      <c r="J288" s="37">
        <f t="shared" si="43"/>
        <v>0</v>
      </c>
      <c r="K288" s="37">
        <f t="shared" si="44"/>
        <v>0</v>
      </c>
      <c r="N288" s="72">
        <v>22.25</v>
      </c>
    </row>
    <row r="289" spans="2:14" ht="42.75">
      <c r="B289" s="51" t="s">
        <v>492</v>
      </c>
      <c r="C289" s="44" t="s">
        <v>493</v>
      </c>
      <c r="D289" s="50" t="s">
        <v>39</v>
      </c>
      <c r="E289" s="43">
        <v>15</v>
      </c>
      <c r="F289" s="38"/>
      <c r="G289" s="38"/>
      <c r="H289" s="37">
        <f t="shared" si="42"/>
        <v>0</v>
      </c>
      <c r="I289" s="39"/>
      <c r="J289" s="37">
        <f t="shared" si="43"/>
        <v>0</v>
      </c>
      <c r="K289" s="37">
        <f t="shared" si="44"/>
        <v>0</v>
      </c>
      <c r="N289" s="72">
        <v>15.71</v>
      </c>
    </row>
    <row r="290" spans="2:14" ht="42.75">
      <c r="B290" s="51" t="s">
        <v>494</v>
      </c>
      <c r="C290" s="44" t="s">
        <v>364</v>
      </c>
      <c r="D290" s="49" t="s">
        <v>39</v>
      </c>
      <c r="E290" s="43">
        <v>12</v>
      </c>
      <c r="F290" s="38"/>
      <c r="G290" s="38"/>
      <c r="H290" s="37">
        <f t="shared" si="42"/>
        <v>0</v>
      </c>
      <c r="I290" s="39"/>
      <c r="J290" s="37">
        <f t="shared" si="43"/>
        <v>0</v>
      </c>
      <c r="K290" s="37">
        <f t="shared" si="44"/>
        <v>0</v>
      </c>
      <c r="N290" s="72">
        <v>8.95</v>
      </c>
    </row>
    <row r="291" spans="2:14" ht="42.75">
      <c r="B291" s="51" t="s">
        <v>495</v>
      </c>
      <c r="C291" s="44" t="s">
        <v>496</v>
      </c>
      <c r="D291" s="50" t="s">
        <v>39</v>
      </c>
      <c r="E291" s="43">
        <v>109</v>
      </c>
      <c r="F291" s="38"/>
      <c r="G291" s="38"/>
      <c r="H291" s="37">
        <f t="shared" si="42"/>
        <v>0</v>
      </c>
      <c r="I291" s="39"/>
      <c r="J291" s="37">
        <f t="shared" si="43"/>
        <v>0</v>
      </c>
      <c r="K291" s="37">
        <f t="shared" si="44"/>
        <v>0</v>
      </c>
      <c r="N291" s="72">
        <v>16.38</v>
      </c>
    </row>
    <row r="292" spans="2:14" ht="42.75">
      <c r="B292" s="51" t="s">
        <v>497</v>
      </c>
      <c r="C292" s="44" t="s">
        <v>498</v>
      </c>
      <c r="D292" s="50" t="s">
        <v>39</v>
      </c>
      <c r="E292" s="43">
        <v>14</v>
      </c>
      <c r="F292" s="38"/>
      <c r="G292" s="38"/>
      <c r="H292" s="37">
        <f t="shared" si="42"/>
        <v>0</v>
      </c>
      <c r="I292" s="39"/>
      <c r="J292" s="37">
        <f t="shared" si="43"/>
        <v>0</v>
      </c>
      <c r="K292" s="37">
        <f t="shared" si="44"/>
        <v>0</v>
      </c>
      <c r="N292" s="72">
        <v>11.31</v>
      </c>
    </row>
    <row r="293" spans="2:14" ht="42.75">
      <c r="B293" s="51" t="s">
        <v>499</v>
      </c>
      <c r="C293" s="44" t="s">
        <v>500</v>
      </c>
      <c r="D293" s="50" t="s">
        <v>39</v>
      </c>
      <c r="E293" s="43">
        <v>82</v>
      </c>
      <c r="F293" s="38"/>
      <c r="G293" s="38"/>
      <c r="H293" s="37">
        <f t="shared" si="42"/>
        <v>0</v>
      </c>
      <c r="I293" s="39"/>
      <c r="J293" s="37">
        <f t="shared" si="43"/>
        <v>0</v>
      </c>
      <c r="K293" s="37">
        <f t="shared" si="44"/>
        <v>0</v>
      </c>
      <c r="N293" s="72">
        <v>8.9</v>
      </c>
    </row>
    <row r="294" spans="2:14" ht="15">
      <c r="B294" s="65" t="s">
        <v>501</v>
      </c>
      <c r="C294" s="66" t="s">
        <v>502</v>
      </c>
      <c r="D294" s="67"/>
      <c r="E294" s="67"/>
      <c r="F294" s="67"/>
      <c r="G294" s="67"/>
      <c r="H294" s="67"/>
      <c r="I294" s="67"/>
      <c r="J294" s="67"/>
      <c r="K294" s="68"/>
      <c r="N294" s="72"/>
    </row>
    <row r="295" spans="2:14" ht="57">
      <c r="B295" s="44" t="s">
        <v>503</v>
      </c>
      <c r="C295" s="44" t="s">
        <v>504</v>
      </c>
      <c r="D295" s="49" t="s">
        <v>55</v>
      </c>
      <c r="E295" s="43">
        <v>228.7</v>
      </c>
      <c r="F295" s="38"/>
      <c r="G295" s="38"/>
      <c r="H295" s="37">
        <f>IF(E295&lt;&gt;"",TRUNC(F295,2)+TRUNC(G295,2),"")</f>
        <v>0</v>
      </c>
      <c r="I295" s="39"/>
      <c r="J295" s="37">
        <f>IF(E295&lt;&gt;"",TRUNC(H295*(1+TRUNC(I295,4)),2),"")</f>
        <v>0</v>
      </c>
      <c r="K295" s="37">
        <f>IF(E295&lt;&gt;"",TRUNC(TRUNC(J295,2)*TRUNC(E295,2),2),"")</f>
        <v>0</v>
      </c>
      <c r="N295" s="72">
        <v>148.64</v>
      </c>
    </row>
    <row r="296" spans="2:14" ht="14.25">
      <c r="B296" s="44" t="s">
        <v>505</v>
      </c>
      <c r="C296" s="44" t="s">
        <v>506</v>
      </c>
      <c r="D296" s="49" t="s">
        <v>39</v>
      </c>
      <c r="E296" s="43">
        <v>14</v>
      </c>
      <c r="F296" s="38"/>
      <c r="G296" s="38"/>
      <c r="H296" s="37">
        <f>IF(E296&lt;&gt;"",TRUNC(F296,2)+TRUNC(G296,2),"")</f>
        <v>0</v>
      </c>
      <c r="I296" s="39"/>
      <c r="J296" s="37">
        <f>IF(E296&lt;&gt;"",TRUNC(H296*(1+TRUNC(I296,4)),2),"")</f>
        <v>0</v>
      </c>
      <c r="K296" s="37">
        <f>IF(E296&lt;&gt;"",TRUNC(TRUNC(J296,2)*TRUNC(E296,2),2),"")</f>
        <v>0</v>
      </c>
      <c r="N296" s="72">
        <v>191.03</v>
      </c>
    </row>
    <row r="297" spans="2:14" ht="14.25">
      <c r="B297" s="44" t="s">
        <v>507</v>
      </c>
      <c r="C297" s="44" t="s">
        <v>441</v>
      </c>
      <c r="D297" s="49" t="s">
        <v>39</v>
      </c>
      <c r="E297" s="43">
        <v>2</v>
      </c>
      <c r="F297" s="38"/>
      <c r="G297" s="38"/>
      <c r="H297" s="37">
        <f>IF(E297&lt;&gt;"",TRUNC(F297,2)+TRUNC(G297,2),"")</f>
        <v>0</v>
      </c>
      <c r="I297" s="39"/>
      <c r="J297" s="37">
        <f>IF(E297&lt;&gt;"",TRUNC(H297*(1+TRUNC(I297,4)),2),"")</f>
        <v>0</v>
      </c>
      <c r="K297" s="37">
        <f>IF(E297&lt;&gt;"",TRUNC(TRUNC(J297,2)*TRUNC(E297,2),2),"")</f>
        <v>0</v>
      </c>
      <c r="N297" s="72">
        <v>493.37</v>
      </c>
    </row>
    <row r="298" spans="2:14" ht="15">
      <c r="B298" s="65" t="s">
        <v>508</v>
      </c>
      <c r="C298" s="66" t="s">
        <v>509</v>
      </c>
      <c r="D298" s="67"/>
      <c r="E298" s="67"/>
      <c r="F298" s="67"/>
      <c r="G298" s="67"/>
      <c r="H298" s="67"/>
      <c r="I298" s="67"/>
      <c r="J298" s="67"/>
      <c r="K298" s="68"/>
      <c r="N298" s="72"/>
    </row>
    <row r="299" spans="2:14" ht="28.5">
      <c r="B299" s="44" t="s">
        <v>510</v>
      </c>
      <c r="C299" s="44" t="s">
        <v>511</v>
      </c>
      <c r="D299" s="49" t="s">
        <v>39</v>
      </c>
      <c r="E299" s="43">
        <v>20</v>
      </c>
      <c r="F299" s="38"/>
      <c r="G299" s="38"/>
      <c r="H299" s="37">
        <f>IF(E299&lt;&gt;"",TRUNC(F299,2)+TRUNC(G299,2),"")</f>
        <v>0</v>
      </c>
      <c r="I299" s="39"/>
      <c r="J299" s="37">
        <f>IF(E299&lt;&gt;"",TRUNC(H299*(1+TRUNC(I299,4)),2),"")</f>
        <v>0</v>
      </c>
      <c r="K299" s="37">
        <f>IF(E299&lt;&gt;"",TRUNC(TRUNC(J299,2)*TRUNC(E299,2),2),"")</f>
        <v>0</v>
      </c>
      <c r="N299" s="72">
        <v>82.76</v>
      </c>
    </row>
    <row r="300" spans="2:14" ht="14.25">
      <c r="B300" s="44" t="s">
        <v>512</v>
      </c>
      <c r="C300" s="44" t="s">
        <v>513</v>
      </c>
      <c r="D300" s="49" t="s">
        <v>39</v>
      </c>
      <c r="E300" s="43">
        <v>10</v>
      </c>
      <c r="F300" s="38"/>
      <c r="G300" s="38"/>
      <c r="H300" s="37">
        <f>IF(E300&lt;&gt;"",TRUNC(F300,2)+TRUNC(G300,2),"")</f>
        <v>0</v>
      </c>
      <c r="I300" s="39"/>
      <c r="J300" s="37">
        <f>IF(E300&lt;&gt;"",TRUNC(H300*(1+TRUNC(I300,4)),2),"")</f>
        <v>0</v>
      </c>
      <c r="K300" s="37">
        <f>IF(E300&lt;&gt;"",TRUNC(TRUNC(J300,2)*TRUNC(E300,2),2),"")</f>
        <v>0</v>
      </c>
      <c r="N300" s="72">
        <v>114.18</v>
      </c>
    </row>
    <row r="301" spans="2:14" ht="14.25">
      <c r="B301" s="44" t="s">
        <v>514</v>
      </c>
      <c r="C301" s="44" t="s">
        <v>515</v>
      </c>
      <c r="D301" s="49" t="s">
        <v>39</v>
      </c>
      <c r="E301" s="43">
        <v>10</v>
      </c>
      <c r="F301" s="38"/>
      <c r="G301" s="38"/>
      <c r="H301" s="37">
        <f>IF(E301&lt;&gt;"",TRUNC(F301,2)+TRUNC(G301,2),"")</f>
        <v>0</v>
      </c>
      <c r="I301" s="39"/>
      <c r="J301" s="37">
        <f>IF(E301&lt;&gt;"",TRUNC(H301*(1+TRUNC(I301,4)),2),"")</f>
        <v>0</v>
      </c>
      <c r="K301" s="37">
        <f>IF(E301&lt;&gt;"",TRUNC(TRUNC(J301,2)*TRUNC(E301,2),2),"")</f>
        <v>0</v>
      </c>
      <c r="N301" s="72">
        <v>118.38</v>
      </c>
    </row>
    <row r="302" spans="2:14" ht="15">
      <c r="B302" s="65">
        <v>8</v>
      </c>
      <c r="C302" s="66" t="s">
        <v>516</v>
      </c>
      <c r="D302" s="67"/>
      <c r="E302" s="67"/>
      <c r="F302" s="67"/>
      <c r="G302" s="67"/>
      <c r="H302" s="67"/>
      <c r="I302" s="67"/>
      <c r="J302" s="67"/>
      <c r="K302" s="68"/>
      <c r="N302" s="72"/>
    </row>
    <row r="303" spans="2:14" ht="15">
      <c r="B303" s="65" t="s">
        <v>517</v>
      </c>
      <c r="C303" s="66" t="s">
        <v>518</v>
      </c>
      <c r="D303" s="67"/>
      <c r="E303" s="67"/>
      <c r="F303" s="67"/>
      <c r="G303" s="67"/>
      <c r="H303" s="67"/>
      <c r="I303" s="67"/>
      <c r="J303" s="67"/>
      <c r="K303" s="68"/>
      <c r="N303" s="72"/>
    </row>
    <row r="304" spans="2:14" ht="28.5">
      <c r="B304" s="45" t="s">
        <v>519</v>
      </c>
      <c r="C304" s="44" t="s">
        <v>520</v>
      </c>
      <c r="D304" s="50" t="s">
        <v>55</v>
      </c>
      <c r="E304" s="54">
        <v>32</v>
      </c>
      <c r="F304" s="38"/>
      <c r="G304" s="38"/>
      <c r="H304" s="37">
        <f aca="true" t="shared" si="45" ref="H304:H311">IF(E304&lt;&gt;"",TRUNC(F304,2)+TRUNC(G304,2),"")</f>
        <v>0</v>
      </c>
      <c r="I304" s="39"/>
      <c r="J304" s="37">
        <f aca="true" t="shared" si="46" ref="J304:J311">IF(E304&lt;&gt;"",TRUNC(H304*(1+TRUNC(I304,4)),2),"")</f>
        <v>0</v>
      </c>
      <c r="K304" s="37">
        <f aca="true" t="shared" si="47" ref="K304:K311">IF(E304&lt;&gt;"",TRUNC(TRUNC(J304,2)*TRUNC(E304,2),2),"")</f>
        <v>0</v>
      </c>
      <c r="N304" s="72">
        <v>0.62</v>
      </c>
    </row>
    <row r="305" spans="2:14" ht="14.25">
      <c r="B305" s="45" t="s">
        <v>521</v>
      </c>
      <c r="C305" s="44" t="s">
        <v>522</v>
      </c>
      <c r="D305" s="49" t="s">
        <v>39</v>
      </c>
      <c r="E305" s="54">
        <v>1</v>
      </c>
      <c r="F305" s="38"/>
      <c r="G305" s="38"/>
      <c r="H305" s="37">
        <f t="shared" si="45"/>
        <v>0</v>
      </c>
      <c r="I305" s="39"/>
      <c r="J305" s="37">
        <f t="shared" si="46"/>
        <v>0</v>
      </c>
      <c r="K305" s="37">
        <f t="shared" si="47"/>
        <v>0</v>
      </c>
      <c r="N305" s="72">
        <v>54.15</v>
      </c>
    </row>
    <row r="306" spans="2:14" ht="14.25">
      <c r="B306" s="45" t="s">
        <v>523</v>
      </c>
      <c r="C306" s="44" t="s">
        <v>524</v>
      </c>
      <c r="D306" s="49" t="s">
        <v>39</v>
      </c>
      <c r="E306" s="54">
        <v>1</v>
      </c>
      <c r="F306" s="38"/>
      <c r="G306" s="38"/>
      <c r="H306" s="37">
        <f t="shared" si="45"/>
        <v>0</v>
      </c>
      <c r="I306" s="39"/>
      <c r="J306" s="37">
        <f t="shared" si="46"/>
        <v>0</v>
      </c>
      <c r="K306" s="37">
        <f t="shared" si="47"/>
        <v>0</v>
      </c>
      <c r="N306" s="72">
        <v>217.44</v>
      </c>
    </row>
    <row r="307" spans="2:14" ht="28.5">
      <c r="B307" s="45" t="s">
        <v>525</v>
      </c>
      <c r="C307" s="44" t="s">
        <v>526</v>
      </c>
      <c r="D307" s="49" t="s">
        <v>39</v>
      </c>
      <c r="E307" s="54">
        <v>1</v>
      </c>
      <c r="F307" s="38"/>
      <c r="G307" s="38"/>
      <c r="H307" s="37">
        <f t="shared" si="45"/>
        <v>0</v>
      </c>
      <c r="I307" s="39"/>
      <c r="J307" s="37">
        <f t="shared" si="46"/>
        <v>0</v>
      </c>
      <c r="K307" s="37">
        <f t="shared" si="47"/>
        <v>0</v>
      </c>
      <c r="N307" s="72">
        <v>194.72</v>
      </c>
    </row>
    <row r="308" spans="2:14" ht="14.25">
      <c r="B308" s="45" t="s">
        <v>527</v>
      </c>
      <c r="C308" s="44" t="s">
        <v>522</v>
      </c>
      <c r="D308" s="49" t="s">
        <v>39</v>
      </c>
      <c r="E308" s="54">
        <v>1</v>
      </c>
      <c r="F308" s="38"/>
      <c r="G308" s="38"/>
      <c r="H308" s="37">
        <f t="shared" si="45"/>
        <v>0</v>
      </c>
      <c r="I308" s="39"/>
      <c r="J308" s="37">
        <f t="shared" si="46"/>
        <v>0</v>
      </c>
      <c r="K308" s="37">
        <f t="shared" si="47"/>
        <v>0</v>
      </c>
      <c r="N308" s="72">
        <v>73.1</v>
      </c>
    </row>
    <row r="309" spans="2:14" ht="28.5">
      <c r="B309" s="45" t="s">
        <v>528</v>
      </c>
      <c r="C309" s="44" t="s">
        <v>256</v>
      </c>
      <c r="D309" s="50" t="s">
        <v>56</v>
      </c>
      <c r="E309" s="54">
        <v>0.5</v>
      </c>
      <c r="F309" s="38"/>
      <c r="G309" s="38"/>
      <c r="H309" s="37">
        <f t="shared" si="45"/>
        <v>0</v>
      </c>
      <c r="I309" s="39"/>
      <c r="J309" s="37">
        <f t="shared" si="46"/>
        <v>0</v>
      </c>
      <c r="K309" s="37">
        <f t="shared" si="47"/>
        <v>0</v>
      </c>
      <c r="N309" s="72">
        <v>46.92</v>
      </c>
    </row>
    <row r="310" spans="2:14" ht="14.25">
      <c r="B310" s="45" t="s">
        <v>529</v>
      </c>
      <c r="C310" s="44" t="s">
        <v>530</v>
      </c>
      <c r="D310" s="49" t="s">
        <v>39</v>
      </c>
      <c r="E310" s="55">
        <v>48</v>
      </c>
      <c r="F310" s="38"/>
      <c r="G310" s="38"/>
      <c r="H310" s="37">
        <f t="shared" si="45"/>
        <v>0</v>
      </c>
      <c r="I310" s="39"/>
      <c r="J310" s="37">
        <f t="shared" si="46"/>
        <v>0</v>
      </c>
      <c r="K310" s="37">
        <f t="shared" si="47"/>
        <v>0</v>
      </c>
      <c r="N310" s="72">
        <v>72.13</v>
      </c>
    </row>
    <row r="311" spans="2:14" ht="28.5">
      <c r="B311" s="45" t="s">
        <v>531</v>
      </c>
      <c r="C311" s="44" t="s">
        <v>532</v>
      </c>
      <c r="D311" s="50" t="s">
        <v>56</v>
      </c>
      <c r="E311" s="55">
        <v>0.24</v>
      </c>
      <c r="F311" s="38"/>
      <c r="G311" s="38"/>
      <c r="H311" s="37">
        <f t="shared" si="45"/>
        <v>0</v>
      </c>
      <c r="I311" s="39"/>
      <c r="J311" s="37">
        <f t="shared" si="46"/>
        <v>0</v>
      </c>
      <c r="K311" s="37">
        <f t="shared" si="47"/>
        <v>0</v>
      </c>
      <c r="N311" s="72">
        <v>363.04</v>
      </c>
    </row>
    <row r="312" spans="2:14" ht="15">
      <c r="B312" s="65" t="s">
        <v>533</v>
      </c>
      <c r="C312" s="66" t="s">
        <v>534</v>
      </c>
      <c r="D312" s="67"/>
      <c r="E312" s="67"/>
      <c r="F312" s="67"/>
      <c r="G312" s="67"/>
      <c r="H312" s="67"/>
      <c r="I312" s="67"/>
      <c r="J312" s="67"/>
      <c r="K312" s="68"/>
      <c r="N312" s="72"/>
    </row>
    <row r="313" spans="2:14" ht="28.5">
      <c r="B313" s="45" t="s">
        <v>535</v>
      </c>
      <c r="C313" s="44" t="s">
        <v>536</v>
      </c>
      <c r="D313" s="49" t="s">
        <v>55</v>
      </c>
      <c r="E313" s="54">
        <v>5</v>
      </c>
      <c r="F313" s="38"/>
      <c r="G313" s="38"/>
      <c r="H313" s="37">
        <f aca="true" t="shared" si="48" ref="H313:H345">IF(E313&lt;&gt;"",TRUNC(F313,2)+TRUNC(G313,2),"")</f>
        <v>0</v>
      </c>
      <c r="I313" s="39"/>
      <c r="J313" s="37">
        <f aca="true" t="shared" si="49" ref="J313:J345">IF(E313&lt;&gt;"",TRUNC(H313*(1+TRUNC(I313,4)),2),"")</f>
        <v>0</v>
      </c>
      <c r="K313" s="37">
        <f aca="true" t="shared" si="50" ref="K313:K345">IF(E313&lt;&gt;"",TRUNC(TRUNC(J313,2)*TRUNC(E313,2),2),"")</f>
        <v>0</v>
      </c>
      <c r="N313" s="72">
        <v>60.72</v>
      </c>
    </row>
    <row r="314" spans="2:14" ht="28.5">
      <c r="B314" s="45" t="s">
        <v>537</v>
      </c>
      <c r="C314" s="44" t="s">
        <v>538</v>
      </c>
      <c r="D314" s="50" t="s">
        <v>55</v>
      </c>
      <c r="E314" s="54">
        <v>110</v>
      </c>
      <c r="F314" s="38"/>
      <c r="G314" s="38"/>
      <c r="H314" s="37">
        <f t="shared" si="48"/>
        <v>0</v>
      </c>
      <c r="I314" s="39"/>
      <c r="J314" s="37">
        <f t="shared" si="49"/>
        <v>0</v>
      </c>
      <c r="K314" s="37">
        <f t="shared" si="50"/>
        <v>0</v>
      </c>
      <c r="N314" s="72">
        <v>45.53</v>
      </c>
    </row>
    <row r="315" spans="2:14" ht="28.5">
      <c r="B315" s="45" t="s">
        <v>539</v>
      </c>
      <c r="C315" s="44" t="s">
        <v>540</v>
      </c>
      <c r="D315" s="50" t="s">
        <v>55</v>
      </c>
      <c r="E315" s="54">
        <v>8</v>
      </c>
      <c r="F315" s="38"/>
      <c r="G315" s="38"/>
      <c r="H315" s="37">
        <f t="shared" si="48"/>
        <v>0</v>
      </c>
      <c r="I315" s="39"/>
      <c r="J315" s="37">
        <f t="shared" si="49"/>
        <v>0</v>
      </c>
      <c r="K315" s="37">
        <f t="shared" si="50"/>
        <v>0</v>
      </c>
      <c r="N315" s="72">
        <v>24.13</v>
      </c>
    </row>
    <row r="316" spans="2:14" ht="28.5">
      <c r="B316" s="45" t="s">
        <v>541</v>
      </c>
      <c r="C316" s="44" t="s">
        <v>542</v>
      </c>
      <c r="D316" s="50" t="s">
        <v>55</v>
      </c>
      <c r="E316" s="54">
        <v>12</v>
      </c>
      <c r="F316" s="38"/>
      <c r="G316" s="38"/>
      <c r="H316" s="37">
        <f t="shared" si="48"/>
        <v>0</v>
      </c>
      <c r="I316" s="39"/>
      <c r="J316" s="37">
        <f t="shared" si="49"/>
        <v>0</v>
      </c>
      <c r="K316" s="37">
        <f t="shared" si="50"/>
        <v>0</v>
      </c>
      <c r="N316" s="72">
        <v>31.59</v>
      </c>
    </row>
    <row r="317" spans="2:14" ht="14.25">
      <c r="B317" s="45" t="s">
        <v>543</v>
      </c>
      <c r="C317" s="44" t="s">
        <v>544</v>
      </c>
      <c r="D317" s="49" t="s">
        <v>39</v>
      </c>
      <c r="E317" s="54">
        <v>1</v>
      </c>
      <c r="F317" s="38"/>
      <c r="G317" s="38"/>
      <c r="H317" s="37">
        <f t="shared" si="48"/>
        <v>0</v>
      </c>
      <c r="I317" s="39"/>
      <c r="J317" s="37">
        <f t="shared" si="49"/>
        <v>0</v>
      </c>
      <c r="K317" s="37">
        <f t="shared" si="50"/>
        <v>0</v>
      </c>
      <c r="N317" s="72">
        <v>39.53</v>
      </c>
    </row>
    <row r="318" spans="2:14" ht="28.5">
      <c r="B318" s="45" t="s">
        <v>545</v>
      </c>
      <c r="C318" s="44" t="s">
        <v>546</v>
      </c>
      <c r="D318" s="50" t="s">
        <v>39</v>
      </c>
      <c r="E318" s="54">
        <v>2</v>
      </c>
      <c r="F318" s="38"/>
      <c r="G318" s="38"/>
      <c r="H318" s="37">
        <f t="shared" si="48"/>
        <v>0</v>
      </c>
      <c r="I318" s="39"/>
      <c r="J318" s="37">
        <f t="shared" si="49"/>
        <v>0</v>
      </c>
      <c r="K318" s="37">
        <f t="shared" si="50"/>
        <v>0</v>
      </c>
      <c r="N318" s="72">
        <v>49.53</v>
      </c>
    </row>
    <row r="319" spans="2:14" ht="28.5">
      <c r="B319" s="45" t="s">
        <v>547</v>
      </c>
      <c r="C319" s="44" t="s">
        <v>548</v>
      </c>
      <c r="D319" s="50" t="s">
        <v>39</v>
      </c>
      <c r="E319" s="54">
        <v>7</v>
      </c>
      <c r="F319" s="38"/>
      <c r="G319" s="38"/>
      <c r="H319" s="37">
        <f t="shared" si="48"/>
        <v>0</v>
      </c>
      <c r="I319" s="39"/>
      <c r="J319" s="37">
        <f t="shared" si="49"/>
        <v>0</v>
      </c>
      <c r="K319" s="37">
        <f t="shared" si="50"/>
        <v>0</v>
      </c>
      <c r="N319" s="72">
        <v>32.64</v>
      </c>
    </row>
    <row r="320" spans="2:14" ht="14.25">
      <c r="B320" s="45" t="s">
        <v>549</v>
      </c>
      <c r="C320" s="44" t="s">
        <v>550</v>
      </c>
      <c r="D320" s="49" t="s">
        <v>39</v>
      </c>
      <c r="E320" s="54">
        <v>2</v>
      </c>
      <c r="F320" s="38"/>
      <c r="G320" s="38"/>
      <c r="H320" s="37">
        <f t="shared" si="48"/>
        <v>0</v>
      </c>
      <c r="I320" s="39"/>
      <c r="J320" s="37">
        <f t="shared" si="49"/>
        <v>0</v>
      </c>
      <c r="K320" s="37">
        <f t="shared" si="50"/>
        <v>0</v>
      </c>
      <c r="N320" s="72">
        <v>15.63</v>
      </c>
    </row>
    <row r="321" spans="2:14" ht="42.75">
      <c r="B321" s="45" t="s">
        <v>551</v>
      </c>
      <c r="C321" s="44" t="s">
        <v>552</v>
      </c>
      <c r="D321" s="50" t="s">
        <v>55</v>
      </c>
      <c r="E321" s="55">
        <v>6</v>
      </c>
      <c r="F321" s="38"/>
      <c r="G321" s="38"/>
      <c r="H321" s="37">
        <f t="shared" si="48"/>
        <v>0</v>
      </c>
      <c r="I321" s="39"/>
      <c r="J321" s="37">
        <f t="shared" si="49"/>
        <v>0</v>
      </c>
      <c r="K321" s="37">
        <f t="shared" si="50"/>
        <v>0</v>
      </c>
      <c r="N321" s="72">
        <v>12.69</v>
      </c>
    </row>
    <row r="322" spans="2:14" ht="42.75">
      <c r="B322" s="45" t="s">
        <v>553</v>
      </c>
      <c r="C322" s="44" t="s">
        <v>554</v>
      </c>
      <c r="D322" s="50" t="s">
        <v>39</v>
      </c>
      <c r="E322" s="55">
        <v>4</v>
      </c>
      <c r="F322" s="38"/>
      <c r="G322" s="38"/>
      <c r="H322" s="37">
        <f t="shared" si="48"/>
        <v>0</v>
      </c>
      <c r="I322" s="39"/>
      <c r="J322" s="37">
        <f t="shared" si="49"/>
        <v>0</v>
      </c>
      <c r="K322" s="37">
        <f t="shared" si="50"/>
        <v>0</v>
      </c>
      <c r="N322" s="72">
        <v>11.37</v>
      </c>
    </row>
    <row r="323" spans="2:14" ht="42.75">
      <c r="B323" s="45" t="s">
        <v>555</v>
      </c>
      <c r="C323" s="44" t="s">
        <v>556</v>
      </c>
      <c r="D323" s="50" t="s">
        <v>39</v>
      </c>
      <c r="E323" s="55">
        <v>2</v>
      </c>
      <c r="F323" s="38"/>
      <c r="G323" s="38"/>
      <c r="H323" s="37">
        <f t="shared" si="48"/>
        <v>0</v>
      </c>
      <c r="I323" s="39"/>
      <c r="J323" s="37">
        <f t="shared" si="49"/>
        <v>0</v>
      </c>
      <c r="K323" s="37">
        <f t="shared" si="50"/>
        <v>0</v>
      </c>
      <c r="N323" s="72">
        <v>9.26</v>
      </c>
    </row>
    <row r="324" spans="2:14" ht="14.25">
      <c r="B324" s="45" t="s">
        <v>557</v>
      </c>
      <c r="C324" s="44" t="s">
        <v>558</v>
      </c>
      <c r="D324" s="49" t="s">
        <v>39</v>
      </c>
      <c r="E324" s="55">
        <v>2</v>
      </c>
      <c r="F324" s="38"/>
      <c r="G324" s="38"/>
      <c r="H324" s="37">
        <f t="shared" si="48"/>
        <v>0</v>
      </c>
      <c r="I324" s="39"/>
      <c r="J324" s="37">
        <f t="shared" si="49"/>
        <v>0</v>
      </c>
      <c r="K324" s="37">
        <f t="shared" si="50"/>
        <v>0</v>
      </c>
      <c r="N324" s="72">
        <v>5.45</v>
      </c>
    </row>
    <row r="325" spans="2:14" ht="28.5">
      <c r="B325" s="45" t="s">
        <v>559</v>
      </c>
      <c r="C325" s="44" t="s">
        <v>560</v>
      </c>
      <c r="D325" s="50" t="s">
        <v>39</v>
      </c>
      <c r="E325" s="54">
        <v>6</v>
      </c>
      <c r="F325" s="38"/>
      <c r="G325" s="38"/>
      <c r="H325" s="37">
        <f t="shared" si="48"/>
        <v>0</v>
      </c>
      <c r="I325" s="39"/>
      <c r="J325" s="37">
        <f t="shared" si="49"/>
        <v>0</v>
      </c>
      <c r="K325" s="37">
        <f t="shared" si="50"/>
        <v>0</v>
      </c>
      <c r="N325" s="72">
        <v>46.28</v>
      </c>
    </row>
    <row r="326" spans="2:14" ht="42.75">
      <c r="B326" s="45" t="s">
        <v>561</v>
      </c>
      <c r="C326" s="44" t="s">
        <v>562</v>
      </c>
      <c r="D326" s="50" t="s">
        <v>55</v>
      </c>
      <c r="E326" s="54">
        <v>15</v>
      </c>
      <c r="F326" s="38"/>
      <c r="G326" s="38"/>
      <c r="H326" s="37">
        <f t="shared" si="48"/>
        <v>0</v>
      </c>
      <c r="I326" s="39"/>
      <c r="J326" s="37">
        <f t="shared" si="49"/>
        <v>0</v>
      </c>
      <c r="K326" s="37">
        <f t="shared" si="50"/>
        <v>0</v>
      </c>
      <c r="N326" s="72">
        <v>50.03</v>
      </c>
    </row>
    <row r="327" spans="2:14" ht="14.25">
      <c r="B327" s="45" t="s">
        <v>563</v>
      </c>
      <c r="C327" s="44" t="s">
        <v>564</v>
      </c>
      <c r="D327" s="49" t="s">
        <v>39</v>
      </c>
      <c r="E327" s="54">
        <v>1</v>
      </c>
      <c r="F327" s="38"/>
      <c r="G327" s="38"/>
      <c r="H327" s="37">
        <f t="shared" si="48"/>
        <v>0</v>
      </c>
      <c r="I327" s="39"/>
      <c r="J327" s="37">
        <f t="shared" si="49"/>
        <v>0</v>
      </c>
      <c r="K327" s="37">
        <f t="shared" si="50"/>
        <v>0</v>
      </c>
      <c r="N327" s="72">
        <v>33.68</v>
      </c>
    </row>
    <row r="328" spans="2:14" ht="14.25">
      <c r="B328" s="45" t="s">
        <v>565</v>
      </c>
      <c r="C328" s="44" t="s">
        <v>566</v>
      </c>
      <c r="D328" s="49" t="s">
        <v>39</v>
      </c>
      <c r="E328" s="55">
        <v>1</v>
      </c>
      <c r="F328" s="38"/>
      <c r="G328" s="38"/>
      <c r="H328" s="37">
        <f t="shared" si="48"/>
        <v>0</v>
      </c>
      <c r="I328" s="39"/>
      <c r="J328" s="37">
        <f t="shared" si="49"/>
        <v>0</v>
      </c>
      <c r="K328" s="37">
        <f t="shared" si="50"/>
        <v>0</v>
      </c>
      <c r="N328" s="72">
        <v>194.17</v>
      </c>
    </row>
    <row r="329" spans="2:14" ht="14.25">
      <c r="B329" s="45" t="s">
        <v>567</v>
      </c>
      <c r="C329" s="44" t="s">
        <v>568</v>
      </c>
      <c r="D329" s="50" t="s">
        <v>55</v>
      </c>
      <c r="E329" s="54">
        <v>17</v>
      </c>
      <c r="F329" s="38"/>
      <c r="G329" s="38"/>
      <c r="H329" s="37">
        <f t="shared" si="48"/>
        <v>0</v>
      </c>
      <c r="I329" s="39"/>
      <c r="J329" s="37">
        <f t="shared" si="49"/>
        <v>0</v>
      </c>
      <c r="K329" s="37">
        <f t="shared" si="50"/>
        <v>0</v>
      </c>
      <c r="N329" s="72">
        <v>30.82</v>
      </c>
    </row>
    <row r="330" spans="2:14" ht="57">
      <c r="B330" s="45" t="s">
        <v>569</v>
      </c>
      <c r="C330" s="44" t="s">
        <v>570</v>
      </c>
      <c r="D330" s="50" t="s">
        <v>35</v>
      </c>
      <c r="E330" s="54">
        <v>4.92</v>
      </c>
      <c r="F330" s="38"/>
      <c r="G330" s="38"/>
      <c r="H330" s="37">
        <f t="shared" si="48"/>
        <v>0</v>
      </c>
      <c r="I330" s="39"/>
      <c r="J330" s="37">
        <f t="shared" si="49"/>
        <v>0</v>
      </c>
      <c r="K330" s="37">
        <f t="shared" si="50"/>
        <v>0</v>
      </c>
      <c r="N330" s="72">
        <v>72.23</v>
      </c>
    </row>
    <row r="331" spans="2:14" ht="57">
      <c r="B331" s="45" t="s">
        <v>571</v>
      </c>
      <c r="C331" s="44" t="s">
        <v>572</v>
      </c>
      <c r="D331" s="50" t="s">
        <v>35</v>
      </c>
      <c r="E331" s="54">
        <v>4.56</v>
      </c>
      <c r="F331" s="38"/>
      <c r="G331" s="38"/>
      <c r="H331" s="37">
        <f t="shared" si="48"/>
        <v>0</v>
      </c>
      <c r="I331" s="39"/>
      <c r="J331" s="37">
        <f t="shared" si="49"/>
        <v>0</v>
      </c>
      <c r="K331" s="37">
        <f t="shared" si="50"/>
        <v>0</v>
      </c>
      <c r="N331" s="72">
        <v>5.86</v>
      </c>
    </row>
    <row r="332" spans="2:14" ht="57">
      <c r="B332" s="45" t="s">
        <v>573</v>
      </c>
      <c r="C332" s="44" t="s">
        <v>574</v>
      </c>
      <c r="D332" s="50" t="s">
        <v>35</v>
      </c>
      <c r="E332" s="54">
        <v>4.56</v>
      </c>
      <c r="F332" s="38"/>
      <c r="G332" s="38"/>
      <c r="H332" s="37">
        <f t="shared" si="48"/>
        <v>0</v>
      </c>
      <c r="I332" s="39"/>
      <c r="J332" s="37">
        <f t="shared" si="49"/>
        <v>0</v>
      </c>
      <c r="K332" s="37">
        <f t="shared" si="50"/>
        <v>0</v>
      </c>
      <c r="N332" s="72">
        <v>30.65</v>
      </c>
    </row>
    <row r="333" spans="2:14" ht="28.5">
      <c r="B333" s="45" t="s">
        <v>575</v>
      </c>
      <c r="C333" s="44" t="s">
        <v>576</v>
      </c>
      <c r="D333" s="50" t="s">
        <v>35</v>
      </c>
      <c r="E333" s="43">
        <v>4.56</v>
      </c>
      <c r="F333" s="38"/>
      <c r="G333" s="38"/>
      <c r="H333" s="37">
        <f t="shared" si="48"/>
        <v>0</v>
      </c>
      <c r="I333" s="39"/>
      <c r="J333" s="37">
        <f t="shared" si="49"/>
        <v>0</v>
      </c>
      <c r="K333" s="37">
        <f t="shared" si="50"/>
        <v>0</v>
      </c>
      <c r="N333" s="72">
        <v>2.25</v>
      </c>
    </row>
    <row r="334" spans="2:14" ht="28.5">
      <c r="B334" s="45" t="s">
        <v>577</v>
      </c>
      <c r="C334" s="44" t="s">
        <v>578</v>
      </c>
      <c r="D334" s="50" t="s">
        <v>35</v>
      </c>
      <c r="E334" s="43">
        <v>4.56</v>
      </c>
      <c r="F334" s="38"/>
      <c r="G334" s="38"/>
      <c r="H334" s="37">
        <f t="shared" si="48"/>
        <v>0</v>
      </c>
      <c r="I334" s="39"/>
      <c r="J334" s="37">
        <f t="shared" si="49"/>
        <v>0</v>
      </c>
      <c r="K334" s="37">
        <f t="shared" si="50"/>
        <v>0</v>
      </c>
      <c r="N334" s="72">
        <v>10.09</v>
      </c>
    </row>
    <row r="335" spans="2:14" ht="14.25">
      <c r="B335" s="45" t="s">
        <v>579</v>
      </c>
      <c r="C335" s="44" t="s">
        <v>580</v>
      </c>
      <c r="D335" s="49" t="s">
        <v>39</v>
      </c>
      <c r="E335" s="54">
        <v>1</v>
      </c>
      <c r="F335" s="38"/>
      <c r="G335" s="38"/>
      <c r="H335" s="37">
        <f t="shared" si="48"/>
        <v>0</v>
      </c>
      <c r="I335" s="39"/>
      <c r="J335" s="37">
        <f t="shared" si="49"/>
        <v>0</v>
      </c>
      <c r="K335" s="37">
        <f t="shared" si="50"/>
        <v>0</v>
      </c>
      <c r="N335" s="72">
        <v>284.43</v>
      </c>
    </row>
    <row r="336" spans="2:14" ht="28.5">
      <c r="B336" s="45" t="s">
        <v>581</v>
      </c>
      <c r="C336" s="44" t="s">
        <v>582</v>
      </c>
      <c r="D336" s="49" t="s">
        <v>39</v>
      </c>
      <c r="E336" s="54">
        <v>1</v>
      </c>
      <c r="F336" s="38"/>
      <c r="G336" s="38"/>
      <c r="H336" s="37">
        <f t="shared" si="48"/>
        <v>0</v>
      </c>
      <c r="I336" s="39"/>
      <c r="J336" s="37">
        <f t="shared" si="49"/>
        <v>0</v>
      </c>
      <c r="K336" s="37">
        <f t="shared" si="50"/>
        <v>0</v>
      </c>
      <c r="N336" s="72">
        <v>78.71</v>
      </c>
    </row>
    <row r="337" spans="2:14" ht="14.25">
      <c r="B337" s="45" t="s">
        <v>583</v>
      </c>
      <c r="C337" s="44" t="s">
        <v>584</v>
      </c>
      <c r="D337" s="49" t="s">
        <v>39</v>
      </c>
      <c r="E337" s="54">
        <v>8</v>
      </c>
      <c r="F337" s="38"/>
      <c r="G337" s="38"/>
      <c r="H337" s="37">
        <f t="shared" si="48"/>
        <v>0</v>
      </c>
      <c r="I337" s="39"/>
      <c r="J337" s="37">
        <f t="shared" si="49"/>
        <v>0</v>
      </c>
      <c r="K337" s="37">
        <f t="shared" si="50"/>
        <v>0</v>
      </c>
      <c r="N337" s="72">
        <v>101.88</v>
      </c>
    </row>
    <row r="338" spans="2:14" ht="28.5">
      <c r="B338" s="45" t="s">
        <v>585</v>
      </c>
      <c r="C338" s="44" t="s">
        <v>586</v>
      </c>
      <c r="D338" s="49" t="s">
        <v>39</v>
      </c>
      <c r="E338" s="54">
        <v>8</v>
      </c>
      <c r="F338" s="38"/>
      <c r="G338" s="38"/>
      <c r="H338" s="37">
        <f t="shared" si="48"/>
        <v>0</v>
      </c>
      <c r="I338" s="39"/>
      <c r="J338" s="37">
        <f t="shared" si="49"/>
        <v>0</v>
      </c>
      <c r="K338" s="37">
        <f t="shared" si="50"/>
        <v>0</v>
      </c>
      <c r="N338" s="72">
        <v>10.8</v>
      </c>
    </row>
    <row r="339" spans="2:14" ht="28.5">
      <c r="B339" s="45" t="s">
        <v>587</v>
      </c>
      <c r="C339" s="44" t="s">
        <v>586</v>
      </c>
      <c r="D339" s="49" t="s">
        <v>39</v>
      </c>
      <c r="E339" s="54">
        <v>8</v>
      </c>
      <c r="F339" s="38"/>
      <c r="G339" s="38"/>
      <c r="H339" s="37">
        <f t="shared" si="48"/>
        <v>0</v>
      </c>
      <c r="I339" s="39"/>
      <c r="J339" s="37">
        <f t="shared" si="49"/>
        <v>0</v>
      </c>
      <c r="K339" s="37">
        <f t="shared" si="50"/>
        <v>0</v>
      </c>
      <c r="N339" s="72">
        <v>10.8</v>
      </c>
    </row>
    <row r="340" spans="2:14" ht="14.25">
      <c r="B340" s="45" t="s">
        <v>588</v>
      </c>
      <c r="C340" s="44" t="s">
        <v>589</v>
      </c>
      <c r="D340" s="49" t="s">
        <v>39</v>
      </c>
      <c r="E340" s="54">
        <v>1</v>
      </c>
      <c r="F340" s="38"/>
      <c r="G340" s="38"/>
      <c r="H340" s="37">
        <f t="shared" si="48"/>
        <v>0</v>
      </c>
      <c r="I340" s="39"/>
      <c r="J340" s="37">
        <f t="shared" si="49"/>
        <v>0</v>
      </c>
      <c r="K340" s="37">
        <f t="shared" si="50"/>
        <v>0</v>
      </c>
      <c r="N340" s="72">
        <v>18.16</v>
      </c>
    </row>
    <row r="341" spans="2:14" ht="28.5">
      <c r="B341" s="45" t="s">
        <v>590</v>
      </c>
      <c r="C341" s="44" t="s">
        <v>591</v>
      </c>
      <c r="D341" s="50" t="s">
        <v>39</v>
      </c>
      <c r="E341" s="54">
        <v>1</v>
      </c>
      <c r="F341" s="38"/>
      <c r="G341" s="38"/>
      <c r="H341" s="37">
        <f t="shared" si="48"/>
        <v>0</v>
      </c>
      <c r="I341" s="39"/>
      <c r="J341" s="37">
        <f t="shared" si="49"/>
        <v>0</v>
      </c>
      <c r="K341" s="37">
        <f t="shared" si="50"/>
        <v>0</v>
      </c>
      <c r="N341" s="72">
        <v>27.95</v>
      </c>
    </row>
    <row r="342" spans="2:14" ht="14.25">
      <c r="B342" s="45" t="s">
        <v>592</v>
      </c>
      <c r="C342" s="44" t="s">
        <v>593</v>
      </c>
      <c r="D342" s="49" t="s">
        <v>39</v>
      </c>
      <c r="E342" s="54">
        <v>5</v>
      </c>
      <c r="F342" s="38"/>
      <c r="G342" s="38"/>
      <c r="H342" s="37">
        <f t="shared" si="48"/>
        <v>0</v>
      </c>
      <c r="I342" s="39"/>
      <c r="J342" s="37">
        <f t="shared" si="49"/>
        <v>0</v>
      </c>
      <c r="K342" s="37">
        <f t="shared" si="50"/>
        <v>0</v>
      </c>
      <c r="N342" s="72">
        <v>8.57</v>
      </c>
    </row>
    <row r="343" spans="2:14" ht="42.75">
      <c r="B343" s="45" t="s">
        <v>594</v>
      </c>
      <c r="C343" s="44" t="s">
        <v>595</v>
      </c>
      <c r="D343" s="50" t="s">
        <v>39</v>
      </c>
      <c r="E343" s="54">
        <v>1</v>
      </c>
      <c r="F343" s="38"/>
      <c r="G343" s="38"/>
      <c r="H343" s="37">
        <f t="shared" si="48"/>
        <v>0</v>
      </c>
      <c r="I343" s="39"/>
      <c r="J343" s="37">
        <f t="shared" si="49"/>
        <v>0</v>
      </c>
      <c r="K343" s="37">
        <f t="shared" si="50"/>
        <v>0</v>
      </c>
      <c r="N343" s="72">
        <v>1702.4</v>
      </c>
    </row>
    <row r="344" spans="2:14" ht="28.5">
      <c r="B344" s="45" t="s">
        <v>596</v>
      </c>
      <c r="C344" s="44" t="s">
        <v>597</v>
      </c>
      <c r="D344" s="49" t="s">
        <v>39</v>
      </c>
      <c r="E344" s="54">
        <v>2</v>
      </c>
      <c r="F344" s="38"/>
      <c r="G344" s="38"/>
      <c r="H344" s="37">
        <f t="shared" si="48"/>
        <v>0</v>
      </c>
      <c r="I344" s="39"/>
      <c r="J344" s="37">
        <f t="shared" si="49"/>
        <v>0</v>
      </c>
      <c r="K344" s="37">
        <f t="shared" si="50"/>
        <v>0</v>
      </c>
      <c r="N344" s="72">
        <v>365.12</v>
      </c>
    </row>
    <row r="345" spans="2:14" ht="28.5">
      <c r="B345" s="45" t="s">
        <v>598</v>
      </c>
      <c r="C345" s="44" t="s">
        <v>599</v>
      </c>
      <c r="D345" s="50" t="s">
        <v>39</v>
      </c>
      <c r="E345" s="55">
        <v>1</v>
      </c>
      <c r="F345" s="38"/>
      <c r="G345" s="38"/>
      <c r="H345" s="37">
        <f t="shared" si="48"/>
        <v>0</v>
      </c>
      <c r="I345" s="39"/>
      <c r="J345" s="37">
        <f t="shared" si="49"/>
        <v>0</v>
      </c>
      <c r="K345" s="37">
        <f t="shared" si="50"/>
        <v>0</v>
      </c>
      <c r="N345" s="72">
        <v>539.18</v>
      </c>
    </row>
    <row r="346" spans="2:14" ht="15">
      <c r="B346" s="65" t="s">
        <v>600</v>
      </c>
      <c r="C346" s="66" t="s">
        <v>601</v>
      </c>
      <c r="D346" s="67"/>
      <c r="E346" s="67"/>
      <c r="F346" s="67"/>
      <c r="G346" s="67"/>
      <c r="H346" s="67"/>
      <c r="I346" s="67"/>
      <c r="J346" s="67"/>
      <c r="K346" s="68"/>
      <c r="N346" s="72"/>
    </row>
    <row r="347" spans="2:14" ht="15">
      <c r="B347" s="65" t="s">
        <v>602</v>
      </c>
      <c r="C347" s="66" t="s">
        <v>603</v>
      </c>
      <c r="D347" s="67"/>
      <c r="E347" s="67"/>
      <c r="F347" s="67"/>
      <c r="G347" s="67"/>
      <c r="H347" s="67"/>
      <c r="I347" s="67"/>
      <c r="J347" s="67"/>
      <c r="K347" s="68"/>
      <c r="N347" s="72"/>
    </row>
    <row r="348" spans="2:14" ht="42.75">
      <c r="B348" s="45" t="s">
        <v>604</v>
      </c>
      <c r="C348" s="44" t="s">
        <v>605</v>
      </c>
      <c r="D348" s="50" t="s">
        <v>55</v>
      </c>
      <c r="E348" s="55">
        <v>2600</v>
      </c>
      <c r="F348" s="38"/>
      <c r="G348" s="38"/>
      <c r="H348" s="37">
        <f aca="true" t="shared" si="51" ref="H348:H356">IF(E348&lt;&gt;"",TRUNC(F348,2)+TRUNC(G348,2),"")</f>
        <v>0</v>
      </c>
      <c r="I348" s="39"/>
      <c r="J348" s="37">
        <f aca="true" t="shared" si="52" ref="J348:J356">IF(E348&lt;&gt;"",TRUNC(H348*(1+TRUNC(I348,4)),2),"")</f>
        <v>0</v>
      </c>
      <c r="K348" s="37">
        <f aca="true" t="shared" si="53" ref="K348:K356">IF(E348&lt;&gt;"",TRUNC(TRUNC(J348,2)*TRUNC(E348,2),2),"")</f>
        <v>0</v>
      </c>
      <c r="N348" s="72">
        <v>2.29</v>
      </c>
    </row>
    <row r="349" spans="2:14" ht="42.75">
      <c r="B349" s="45" t="s">
        <v>606</v>
      </c>
      <c r="C349" s="44" t="s">
        <v>607</v>
      </c>
      <c r="D349" s="50" t="s">
        <v>55</v>
      </c>
      <c r="E349" s="55">
        <v>3300</v>
      </c>
      <c r="F349" s="38"/>
      <c r="G349" s="38"/>
      <c r="H349" s="37">
        <f t="shared" si="51"/>
        <v>0</v>
      </c>
      <c r="I349" s="39"/>
      <c r="J349" s="37">
        <f t="shared" si="52"/>
        <v>0</v>
      </c>
      <c r="K349" s="37">
        <f t="shared" si="53"/>
        <v>0</v>
      </c>
      <c r="N349" s="72">
        <v>3.24</v>
      </c>
    </row>
    <row r="350" spans="2:14" ht="42.75">
      <c r="B350" s="45" t="s">
        <v>608</v>
      </c>
      <c r="C350" s="44" t="s">
        <v>609</v>
      </c>
      <c r="D350" s="50" t="s">
        <v>55</v>
      </c>
      <c r="E350" s="55">
        <v>700</v>
      </c>
      <c r="F350" s="38"/>
      <c r="G350" s="38"/>
      <c r="H350" s="37">
        <f t="shared" si="51"/>
        <v>0</v>
      </c>
      <c r="I350" s="39"/>
      <c r="J350" s="37">
        <f t="shared" si="52"/>
        <v>0</v>
      </c>
      <c r="K350" s="37">
        <f t="shared" si="53"/>
        <v>0</v>
      </c>
      <c r="N350" s="72">
        <v>5.01</v>
      </c>
    </row>
    <row r="351" spans="2:14" ht="42.75">
      <c r="B351" s="45" t="s">
        <v>610</v>
      </c>
      <c r="C351" s="44" t="s">
        <v>611</v>
      </c>
      <c r="D351" s="50" t="s">
        <v>55</v>
      </c>
      <c r="E351" s="55">
        <v>650</v>
      </c>
      <c r="F351" s="38"/>
      <c r="G351" s="38"/>
      <c r="H351" s="37">
        <f t="shared" si="51"/>
        <v>0</v>
      </c>
      <c r="I351" s="39"/>
      <c r="J351" s="37">
        <f t="shared" si="52"/>
        <v>0</v>
      </c>
      <c r="K351" s="37">
        <f t="shared" si="53"/>
        <v>0</v>
      </c>
      <c r="N351" s="72">
        <v>6.8</v>
      </c>
    </row>
    <row r="352" spans="2:14" ht="28.5">
      <c r="B352" s="45" t="s">
        <v>612</v>
      </c>
      <c r="C352" s="44" t="s">
        <v>613</v>
      </c>
      <c r="D352" s="50" t="s">
        <v>55</v>
      </c>
      <c r="E352" s="55">
        <v>60</v>
      </c>
      <c r="F352" s="38"/>
      <c r="G352" s="38"/>
      <c r="H352" s="37">
        <f t="shared" si="51"/>
        <v>0</v>
      </c>
      <c r="I352" s="39"/>
      <c r="J352" s="37">
        <f t="shared" si="52"/>
        <v>0</v>
      </c>
      <c r="K352" s="37">
        <f t="shared" si="53"/>
        <v>0</v>
      </c>
      <c r="N352" s="72">
        <v>10.45</v>
      </c>
    </row>
    <row r="353" spans="2:14" ht="28.5">
      <c r="B353" s="45" t="s">
        <v>614</v>
      </c>
      <c r="C353" s="44" t="s">
        <v>540</v>
      </c>
      <c r="D353" s="50" t="s">
        <v>55</v>
      </c>
      <c r="E353" s="55">
        <v>250</v>
      </c>
      <c r="F353" s="38"/>
      <c r="G353" s="38"/>
      <c r="H353" s="37">
        <f t="shared" si="51"/>
        <v>0</v>
      </c>
      <c r="I353" s="39"/>
      <c r="J353" s="37">
        <f t="shared" si="52"/>
        <v>0</v>
      </c>
      <c r="K353" s="37">
        <f t="shared" si="53"/>
        <v>0</v>
      </c>
      <c r="N353" s="72">
        <v>24.13</v>
      </c>
    </row>
    <row r="354" spans="2:14" ht="42.75">
      <c r="B354" s="45" t="s">
        <v>615</v>
      </c>
      <c r="C354" s="44" t="s">
        <v>616</v>
      </c>
      <c r="D354" s="50" t="s">
        <v>55</v>
      </c>
      <c r="E354" s="55">
        <v>200</v>
      </c>
      <c r="F354" s="38"/>
      <c r="G354" s="38"/>
      <c r="H354" s="37">
        <f t="shared" si="51"/>
        <v>0</v>
      </c>
      <c r="I354" s="39"/>
      <c r="J354" s="37">
        <f t="shared" si="52"/>
        <v>0</v>
      </c>
      <c r="K354" s="37">
        <f t="shared" si="53"/>
        <v>0</v>
      </c>
      <c r="N354" s="72">
        <v>3.99</v>
      </c>
    </row>
    <row r="355" spans="2:14" ht="42.75">
      <c r="B355" s="45" t="s">
        <v>617</v>
      </c>
      <c r="C355" s="44" t="s">
        <v>618</v>
      </c>
      <c r="D355" s="50" t="s">
        <v>55</v>
      </c>
      <c r="E355" s="55">
        <v>1300</v>
      </c>
      <c r="F355" s="38"/>
      <c r="G355" s="38"/>
      <c r="H355" s="37">
        <f t="shared" si="51"/>
        <v>0</v>
      </c>
      <c r="I355" s="39"/>
      <c r="J355" s="37">
        <f t="shared" si="52"/>
        <v>0</v>
      </c>
      <c r="K355" s="37">
        <f t="shared" si="53"/>
        <v>0</v>
      </c>
      <c r="N355" s="72">
        <v>5.55</v>
      </c>
    </row>
    <row r="356" spans="2:14" ht="42.75">
      <c r="B356" s="45" t="s">
        <v>619</v>
      </c>
      <c r="C356" s="44" t="s">
        <v>620</v>
      </c>
      <c r="D356" s="50" t="s">
        <v>55</v>
      </c>
      <c r="E356" s="55">
        <v>600</v>
      </c>
      <c r="F356" s="38"/>
      <c r="G356" s="38"/>
      <c r="H356" s="37">
        <f t="shared" si="51"/>
        <v>0</v>
      </c>
      <c r="I356" s="39"/>
      <c r="J356" s="37">
        <f t="shared" si="52"/>
        <v>0</v>
      </c>
      <c r="K356" s="37">
        <f t="shared" si="53"/>
        <v>0</v>
      </c>
      <c r="N356" s="72">
        <v>7.44</v>
      </c>
    </row>
    <row r="357" spans="2:14" ht="15">
      <c r="B357" s="65" t="s">
        <v>621</v>
      </c>
      <c r="C357" s="66" t="s">
        <v>622</v>
      </c>
      <c r="D357" s="67"/>
      <c r="E357" s="67"/>
      <c r="F357" s="67"/>
      <c r="G357" s="67"/>
      <c r="H357" s="67"/>
      <c r="I357" s="67"/>
      <c r="J357" s="67"/>
      <c r="K357" s="68"/>
      <c r="N357" s="72"/>
    </row>
    <row r="358" spans="2:14" ht="28.5">
      <c r="B358" s="45" t="s">
        <v>623</v>
      </c>
      <c r="C358" s="44" t="s">
        <v>599</v>
      </c>
      <c r="D358" s="50" t="s">
        <v>39</v>
      </c>
      <c r="E358" s="55">
        <v>1</v>
      </c>
      <c r="F358" s="38"/>
      <c r="G358" s="38"/>
      <c r="H358" s="37">
        <f aca="true" t="shared" si="54" ref="H358:H371">IF(E358&lt;&gt;"",TRUNC(F358,2)+TRUNC(G358,2),"")</f>
        <v>0</v>
      </c>
      <c r="I358" s="39"/>
      <c r="J358" s="37">
        <f aca="true" t="shared" si="55" ref="J358:J371">IF(E358&lt;&gt;"",TRUNC(H358*(1+TRUNC(I358,4)),2),"")</f>
        <v>0</v>
      </c>
      <c r="K358" s="37">
        <f aca="true" t="shared" si="56" ref="K358:K371">IF(E358&lt;&gt;"",TRUNC(TRUNC(J358,2)*TRUNC(E358,2),2),"")</f>
        <v>0</v>
      </c>
      <c r="N358" s="72">
        <v>539.18</v>
      </c>
    </row>
    <row r="359" spans="2:14" ht="28.5">
      <c r="B359" s="45" t="s">
        <v>624</v>
      </c>
      <c r="C359" s="44" t="s">
        <v>625</v>
      </c>
      <c r="D359" s="50" t="s">
        <v>39</v>
      </c>
      <c r="E359" s="55">
        <v>2</v>
      </c>
      <c r="F359" s="38"/>
      <c r="G359" s="38"/>
      <c r="H359" s="37">
        <f t="shared" si="54"/>
        <v>0</v>
      </c>
      <c r="I359" s="39"/>
      <c r="J359" s="37">
        <f t="shared" si="55"/>
        <v>0</v>
      </c>
      <c r="K359" s="37">
        <f t="shared" si="56"/>
        <v>0</v>
      </c>
      <c r="N359" s="72">
        <v>187.13</v>
      </c>
    </row>
    <row r="360" spans="2:14" ht="28.5">
      <c r="B360" s="45" t="s">
        <v>626</v>
      </c>
      <c r="C360" s="44" t="s">
        <v>627</v>
      </c>
      <c r="D360" s="50" t="s">
        <v>39</v>
      </c>
      <c r="E360" s="55">
        <v>1</v>
      </c>
      <c r="F360" s="38"/>
      <c r="G360" s="38"/>
      <c r="H360" s="37">
        <f t="shared" si="54"/>
        <v>0</v>
      </c>
      <c r="I360" s="39"/>
      <c r="J360" s="37">
        <f t="shared" si="55"/>
        <v>0</v>
      </c>
      <c r="K360" s="37">
        <f t="shared" si="56"/>
        <v>0</v>
      </c>
      <c r="N360" s="72">
        <v>98.86</v>
      </c>
    </row>
    <row r="361" spans="2:14" ht="28.5">
      <c r="B361" s="45" t="s">
        <v>628</v>
      </c>
      <c r="C361" s="44" t="s">
        <v>629</v>
      </c>
      <c r="D361" s="49" t="s">
        <v>39</v>
      </c>
      <c r="E361" s="55">
        <v>8</v>
      </c>
      <c r="F361" s="38"/>
      <c r="G361" s="38"/>
      <c r="H361" s="37">
        <f t="shared" si="54"/>
        <v>0</v>
      </c>
      <c r="I361" s="39"/>
      <c r="J361" s="37">
        <f t="shared" si="55"/>
        <v>0</v>
      </c>
      <c r="K361" s="37">
        <f t="shared" si="56"/>
        <v>0</v>
      </c>
      <c r="N361" s="72">
        <v>204.27</v>
      </c>
    </row>
    <row r="362" spans="2:14" ht="14.25">
      <c r="B362" s="45" t="s">
        <v>630</v>
      </c>
      <c r="C362" s="44" t="s">
        <v>631</v>
      </c>
      <c r="D362" s="49" t="s">
        <v>39</v>
      </c>
      <c r="E362" s="55">
        <v>6</v>
      </c>
      <c r="F362" s="38"/>
      <c r="G362" s="38"/>
      <c r="H362" s="37">
        <f t="shared" si="54"/>
        <v>0</v>
      </c>
      <c r="I362" s="39"/>
      <c r="J362" s="37">
        <f t="shared" si="55"/>
        <v>0</v>
      </c>
      <c r="K362" s="37">
        <f t="shared" si="56"/>
        <v>0</v>
      </c>
      <c r="N362" s="72">
        <v>251.8</v>
      </c>
    </row>
    <row r="363" spans="2:14" ht="14.25">
      <c r="B363" s="45" t="s">
        <v>632</v>
      </c>
      <c r="C363" s="44" t="s">
        <v>633</v>
      </c>
      <c r="D363" s="49" t="s">
        <v>39</v>
      </c>
      <c r="E363" s="55">
        <v>10</v>
      </c>
      <c r="F363" s="38"/>
      <c r="G363" s="38"/>
      <c r="H363" s="37">
        <f t="shared" si="54"/>
        <v>0</v>
      </c>
      <c r="I363" s="39"/>
      <c r="J363" s="37">
        <f t="shared" si="55"/>
        <v>0</v>
      </c>
      <c r="K363" s="37">
        <f t="shared" si="56"/>
        <v>0</v>
      </c>
      <c r="N363" s="72">
        <v>273.16</v>
      </c>
    </row>
    <row r="364" spans="2:14" ht="28.5">
      <c r="B364" s="45" t="s">
        <v>634</v>
      </c>
      <c r="C364" s="44" t="s">
        <v>635</v>
      </c>
      <c r="D364" s="50" t="s">
        <v>39</v>
      </c>
      <c r="E364" s="55">
        <v>11</v>
      </c>
      <c r="F364" s="38"/>
      <c r="G364" s="38"/>
      <c r="H364" s="37">
        <f t="shared" si="54"/>
        <v>0</v>
      </c>
      <c r="I364" s="39"/>
      <c r="J364" s="37">
        <f t="shared" si="55"/>
        <v>0</v>
      </c>
      <c r="K364" s="37">
        <f t="shared" si="56"/>
        <v>0</v>
      </c>
      <c r="N364" s="72">
        <v>16.03</v>
      </c>
    </row>
    <row r="365" spans="2:14" ht="28.5">
      <c r="B365" s="45" t="s">
        <v>636</v>
      </c>
      <c r="C365" s="44" t="s">
        <v>637</v>
      </c>
      <c r="D365" s="50" t="s">
        <v>39</v>
      </c>
      <c r="E365" s="55">
        <v>13</v>
      </c>
      <c r="F365" s="38"/>
      <c r="G365" s="38"/>
      <c r="H365" s="37">
        <f t="shared" si="54"/>
        <v>0</v>
      </c>
      <c r="I365" s="39"/>
      <c r="J365" s="37">
        <f t="shared" si="55"/>
        <v>0</v>
      </c>
      <c r="K365" s="37">
        <f t="shared" si="56"/>
        <v>0</v>
      </c>
      <c r="N365" s="72">
        <v>16.73</v>
      </c>
    </row>
    <row r="366" spans="2:14" ht="28.5">
      <c r="B366" s="45" t="s">
        <v>638</v>
      </c>
      <c r="C366" s="44" t="s">
        <v>637</v>
      </c>
      <c r="D366" s="50" t="s">
        <v>39</v>
      </c>
      <c r="E366" s="55">
        <v>5</v>
      </c>
      <c r="F366" s="38"/>
      <c r="G366" s="38"/>
      <c r="H366" s="37">
        <f t="shared" si="54"/>
        <v>0</v>
      </c>
      <c r="I366" s="39"/>
      <c r="J366" s="37">
        <f t="shared" si="55"/>
        <v>0</v>
      </c>
      <c r="K366" s="37">
        <f t="shared" si="56"/>
        <v>0</v>
      </c>
      <c r="N366" s="72">
        <v>16.73</v>
      </c>
    </row>
    <row r="367" spans="2:14" ht="28.5">
      <c r="B367" s="45" t="s">
        <v>639</v>
      </c>
      <c r="C367" s="44" t="s">
        <v>640</v>
      </c>
      <c r="D367" s="50" t="s">
        <v>39</v>
      </c>
      <c r="E367" s="55">
        <v>3</v>
      </c>
      <c r="F367" s="38"/>
      <c r="G367" s="38"/>
      <c r="H367" s="37">
        <f t="shared" si="54"/>
        <v>0</v>
      </c>
      <c r="I367" s="39"/>
      <c r="J367" s="37">
        <f t="shared" si="55"/>
        <v>0</v>
      </c>
      <c r="K367" s="37">
        <f t="shared" si="56"/>
        <v>0</v>
      </c>
      <c r="N367" s="72">
        <v>17.9</v>
      </c>
    </row>
    <row r="368" spans="2:14" ht="28.5">
      <c r="B368" s="45" t="s">
        <v>641</v>
      </c>
      <c r="C368" s="44" t="s">
        <v>642</v>
      </c>
      <c r="D368" s="50" t="s">
        <v>39</v>
      </c>
      <c r="E368" s="55">
        <v>17</v>
      </c>
      <c r="F368" s="38"/>
      <c r="G368" s="38"/>
      <c r="H368" s="37">
        <f t="shared" si="54"/>
        <v>0</v>
      </c>
      <c r="I368" s="39"/>
      <c r="J368" s="37">
        <f t="shared" si="55"/>
        <v>0</v>
      </c>
      <c r="K368" s="37">
        <f t="shared" si="56"/>
        <v>0</v>
      </c>
      <c r="N368" s="72">
        <v>17.9</v>
      </c>
    </row>
    <row r="369" spans="2:14" ht="28.5">
      <c r="B369" s="45" t="s">
        <v>643</v>
      </c>
      <c r="C369" s="44" t="s">
        <v>644</v>
      </c>
      <c r="D369" s="50" t="s">
        <v>39</v>
      </c>
      <c r="E369" s="55">
        <v>5</v>
      </c>
      <c r="F369" s="38"/>
      <c r="G369" s="38"/>
      <c r="H369" s="37">
        <f t="shared" si="54"/>
        <v>0</v>
      </c>
      <c r="I369" s="39"/>
      <c r="J369" s="37">
        <f t="shared" si="55"/>
        <v>0</v>
      </c>
      <c r="K369" s="37">
        <f t="shared" si="56"/>
        <v>0</v>
      </c>
      <c r="N369" s="72">
        <v>19.41</v>
      </c>
    </row>
    <row r="370" spans="2:14" ht="28.5">
      <c r="B370" s="45" t="s">
        <v>645</v>
      </c>
      <c r="C370" s="44" t="s">
        <v>646</v>
      </c>
      <c r="D370" s="50" t="s">
        <v>39</v>
      </c>
      <c r="E370" s="43">
        <v>1</v>
      </c>
      <c r="F370" s="38"/>
      <c r="G370" s="38"/>
      <c r="H370" s="37">
        <f t="shared" si="54"/>
        <v>0</v>
      </c>
      <c r="I370" s="39"/>
      <c r="J370" s="37">
        <f t="shared" si="55"/>
        <v>0</v>
      </c>
      <c r="K370" s="37">
        <f t="shared" si="56"/>
        <v>0</v>
      </c>
      <c r="N370" s="72">
        <v>376.81</v>
      </c>
    </row>
    <row r="371" spans="2:14" ht="42.75">
      <c r="B371" s="45" t="s">
        <v>647</v>
      </c>
      <c r="C371" s="44" t="s">
        <v>648</v>
      </c>
      <c r="D371" s="49" t="s">
        <v>39</v>
      </c>
      <c r="E371" s="55">
        <v>1</v>
      </c>
      <c r="F371" s="38"/>
      <c r="G371" s="38"/>
      <c r="H371" s="37">
        <f t="shared" si="54"/>
        <v>0</v>
      </c>
      <c r="I371" s="39"/>
      <c r="J371" s="37">
        <f t="shared" si="55"/>
        <v>0</v>
      </c>
      <c r="K371" s="37">
        <f t="shared" si="56"/>
        <v>0</v>
      </c>
      <c r="N371" s="72">
        <v>286.42</v>
      </c>
    </row>
    <row r="372" spans="2:14" ht="15">
      <c r="B372" s="65" t="s">
        <v>649</v>
      </c>
      <c r="C372" s="66" t="s">
        <v>650</v>
      </c>
      <c r="D372" s="67"/>
      <c r="E372" s="67"/>
      <c r="F372" s="67"/>
      <c r="G372" s="67"/>
      <c r="H372" s="67"/>
      <c r="I372" s="67"/>
      <c r="J372" s="67"/>
      <c r="K372" s="68"/>
      <c r="N372" s="72"/>
    </row>
    <row r="373" spans="2:14" ht="42.75">
      <c r="B373" s="56" t="s">
        <v>651</v>
      </c>
      <c r="C373" s="44" t="s">
        <v>652</v>
      </c>
      <c r="D373" s="50" t="s">
        <v>55</v>
      </c>
      <c r="E373" s="55">
        <v>1000</v>
      </c>
      <c r="F373" s="38"/>
      <c r="G373" s="38"/>
      <c r="H373" s="37">
        <f aca="true" t="shared" si="57" ref="H373:H390">IF(E373&lt;&gt;"",TRUNC(F373,2)+TRUNC(G373,2),"")</f>
        <v>0</v>
      </c>
      <c r="I373" s="39"/>
      <c r="J373" s="37">
        <f aca="true" t="shared" si="58" ref="J373:J390">IF(E373&lt;&gt;"",TRUNC(H373*(1+TRUNC(I373,4)),2),"")</f>
        <v>0</v>
      </c>
      <c r="K373" s="37">
        <f aca="true" t="shared" si="59" ref="K373:K390">IF(E373&lt;&gt;"",TRUNC(TRUNC(J373,2)*TRUNC(E373,2),2),"")</f>
        <v>0</v>
      </c>
      <c r="N373" s="72">
        <v>6.77</v>
      </c>
    </row>
    <row r="374" spans="2:14" ht="42.75">
      <c r="B374" s="56" t="s">
        <v>653</v>
      </c>
      <c r="C374" s="44" t="s">
        <v>654</v>
      </c>
      <c r="D374" s="50" t="s">
        <v>55</v>
      </c>
      <c r="E374" s="55">
        <v>400</v>
      </c>
      <c r="F374" s="38"/>
      <c r="G374" s="38"/>
      <c r="H374" s="37">
        <f t="shared" si="57"/>
        <v>0</v>
      </c>
      <c r="I374" s="39"/>
      <c r="J374" s="37">
        <f t="shared" si="58"/>
        <v>0</v>
      </c>
      <c r="K374" s="37">
        <f t="shared" si="59"/>
        <v>0</v>
      </c>
      <c r="N374" s="72">
        <v>7.74</v>
      </c>
    </row>
    <row r="375" spans="2:14" ht="42.75">
      <c r="B375" s="56" t="s">
        <v>655</v>
      </c>
      <c r="C375" s="44" t="s">
        <v>656</v>
      </c>
      <c r="D375" s="50" t="s">
        <v>55</v>
      </c>
      <c r="E375" s="55">
        <v>10</v>
      </c>
      <c r="F375" s="38"/>
      <c r="G375" s="38"/>
      <c r="H375" s="37">
        <f t="shared" si="57"/>
        <v>0</v>
      </c>
      <c r="I375" s="39"/>
      <c r="J375" s="37">
        <f t="shared" si="58"/>
        <v>0</v>
      </c>
      <c r="K375" s="37">
        <f t="shared" si="59"/>
        <v>0</v>
      </c>
      <c r="N375" s="72">
        <v>10.04</v>
      </c>
    </row>
    <row r="376" spans="2:14" ht="42.75">
      <c r="B376" s="56" t="s">
        <v>657</v>
      </c>
      <c r="C376" s="44" t="s">
        <v>658</v>
      </c>
      <c r="D376" s="50" t="s">
        <v>55</v>
      </c>
      <c r="E376" s="55">
        <v>66</v>
      </c>
      <c r="F376" s="38"/>
      <c r="G376" s="38"/>
      <c r="H376" s="37">
        <f t="shared" si="57"/>
        <v>0</v>
      </c>
      <c r="I376" s="39"/>
      <c r="J376" s="37">
        <f t="shared" si="58"/>
        <v>0</v>
      </c>
      <c r="K376" s="37">
        <f t="shared" si="59"/>
        <v>0</v>
      </c>
      <c r="N376" s="72">
        <v>9.69</v>
      </c>
    </row>
    <row r="377" spans="2:14" ht="28.5">
      <c r="B377" s="56" t="s">
        <v>659</v>
      </c>
      <c r="C377" s="44" t="s">
        <v>660</v>
      </c>
      <c r="D377" s="49" t="s">
        <v>39</v>
      </c>
      <c r="E377" s="55">
        <v>7</v>
      </c>
      <c r="F377" s="38"/>
      <c r="G377" s="38"/>
      <c r="H377" s="37">
        <f t="shared" si="57"/>
        <v>0</v>
      </c>
      <c r="I377" s="39"/>
      <c r="J377" s="37">
        <f t="shared" si="58"/>
        <v>0</v>
      </c>
      <c r="K377" s="37">
        <f t="shared" si="59"/>
        <v>0</v>
      </c>
      <c r="N377" s="72">
        <v>30.97</v>
      </c>
    </row>
    <row r="378" spans="2:14" ht="42.75">
      <c r="B378" s="56" t="s">
        <v>661</v>
      </c>
      <c r="C378" s="44" t="s">
        <v>662</v>
      </c>
      <c r="D378" s="50" t="s">
        <v>39</v>
      </c>
      <c r="E378" s="55">
        <v>34</v>
      </c>
      <c r="F378" s="38"/>
      <c r="G378" s="38"/>
      <c r="H378" s="37">
        <f t="shared" si="57"/>
        <v>0</v>
      </c>
      <c r="I378" s="39"/>
      <c r="J378" s="37">
        <f t="shared" si="58"/>
        <v>0</v>
      </c>
      <c r="K378" s="37">
        <f t="shared" si="59"/>
        <v>0</v>
      </c>
      <c r="N378" s="72">
        <v>15.45</v>
      </c>
    </row>
    <row r="379" spans="2:14" ht="42.75">
      <c r="B379" s="56" t="s">
        <v>663</v>
      </c>
      <c r="C379" s="44" t="s">
        <v>664</v>
      </c>
      <c r="D379" s="50" t="s">
        <v>39</v>
      </c>
      <c r="E379" s="55">
        <v>68</v>
      </c>
      <c r="F379" s="38"/>
      <c r="G379" s="38"/>
      <c r="H379" s="37">
        <f t="shared" si="57"/>
        <v>0</v>
      </c>
      <c r="I379" s="39"/>
      <c r="J379" s="37">
        <f t="shared" si="58"/>
        <v>0</v>
      </c>
      <c r="K379" s="37">
        <f t="shared" si="59"/>
        <v>0</v>
      </c>
      <c r="N379" s="72">
        <v>9.7</v>
      </c>
    </row>
    <row r="380" spans="2:14" ht="14.25">
      <c r="B380" s="56" t="s">
        <v>665</v>
      </c>
      <c r="C380" s="44" t="s">
        <v>666</v>
      </c>
      <c r="D380" s="49" t="s">
        <v>39</v>
      </c>
      <c r="E380" s="55">
        <v>4</v>
      </c>
      <c r="F380" s="38"/>
      <c r="G380" s="38"/>
      <c r="H380" s="37">
        <f t="shared" si="57"/>
        <v>0</v>
      </c>
      <c r="I380" s="39"/>
      <c r="J380" s="37">
        <f t="shared" si="58"/>
        <v>0</v>
      </c>
      <c r="K380" s="37">
        <f t="shared" si="59"/>
        <v>0</v>
      </c>
      <c r="N380" s="72">
        <v>7.5</v>
      </c>
    </row>
    <row r="381" spans="2:14" ht="28.5">
      <c r="B381" s="56" t="s">
        <v>667</v>
      </c>
      <c r="C381" s="44" t="s">
        <v>668</v>
      </c>
      <c r="D381" s="50" t="s">
        <v>39</v>
      </c>
      <c r="E381" s="43">
        <v>127</v>
      </c>
      <c r="F381" s="38"/>
      <c r="G381" s="38"/>
      <c r="H381" s="37">
        <f t="shared" si="57"/>
        <v>0</v>
      </c>
      <c r="I381" s="39"/>
      <c r="J381" s="37">
        <f t="shared" si="58"/>
        <v>0</v>
      </c>
      <c r="K381" s="37">
        <f t="shared" si="59"/>
        <v>0</v>
      </c>
      <c r="N381" s="72">
        <v>13.37</v>
      </c>
    </row>
    <row r="382" spans="2:14" ht="42.75">
      <c r="B382" s="56" t="s">
        <v>669</v>
      </c>
      <c r="C382" s="44" t="s">
        <v>670</v>
      </c>
      <c r="D382" s="50" t="s">
        <v>39</v>
      </c>
      <c r="E382" s="43">
        <v>227</v>
      </c>
      <c r="F382" s="38"/>
      <c r="G382" s="38"/>
      <c r="H382" s="37">
        <f t="shared" si="57"/>
        <v>0</v>
      </c>
      <c r="I382" s="39"/>
      <c r="J382" s="37">
        <f t="shared" si="58"/>
        <v>0</v>
      </c>
      <c r="K382" s="37">
        <f t="shared" si="59"/>
        <v>0</v>
      </c>
      <c r="N382" s="72">
        <v>40.52</v>
      </c>
    </row>
    <row r="383" spans="2:14" ht="14.25">
      <c r="B383" s="56" t="s">
        <v>671</v>
      </c>
      <c r="C383" s="44" t="s">
        <v>672</v>
      </c>
      <c r="D383" s="49" t="s">
        <v>39</v>
      </c>
      <c r="E383" s="43">
        <v>4</v>
      </c>
      <c r="F383" s="38"/>
      <c r="G383" s="38"/>
      <c r="H383" s="37">
        <f t="shared" si="57"/>
        <v>0</v>
      </c>
      <c r="I383" s="39"/>
      <c r="J383" s="37">
        <f t="shared" si="58"/>
        <v>0</v>
      </c>
      <c r="K383" s="37">
        <f t="shared" si="59"/>
        <v>0</v>
      </c>
      <c r="N383" s="72">
        <v>17.01</v>
      </c>
    </row>
    <row r="384" spans="2:14" ht="14.25">
      <c r="B384" s="56" t="s">
        <v>673</v>
      </c>
      <c r="C384" s="44" t="s">
        <v>674</v>
      </c>
      <c r="D384" s="49" t="s">
        <v>55</v>
      </c>
      <c r="E384" s="55">
        <v>60</v>
      </c>
      <c r="F384" s="38"/>
      <c r="G384" s="38"/>
      <c r="H384" s="37">
        <f t="shared" si="57"/>
        <v>0</v>
      </c>
      <c r="I384" s="39"/>
      <c r="J384" s="37">
        <f t="shared" si="58"/>
        <v>0</v>
      </c>
      <c r="K384" s="37">
        <f t="shared" si="59"/>
        <v>0</v>
      </c>
      <c r="N384" s="72">
        <v>28.35</v>
      </c>
    </row>
    <row r="385" spans="2:14" ht="14.25">
      <c r="B385" s="56" t="s">
        <v>675</v>
      </c>
      <c r="C385" s="44" t="s">
        <v>674</v>
      </c>
      <c r="D385" s="49" t="s">
        <v>55</v>
      </c>
      <c r="E385" s="55">
        <v>230</v>
      </c>
      <c r="F385" s="38"/>
      <c r="G385" s="38"/>
      <c r="H385" s="37">
        <f t="shared" si="57"/>
        <v>0</v>
      </c>
      <c r="I385" s="39"/>
      <c r="J385" s="37">
        <f t="shared" si="58"/>
        <v>0</v>
      </c>
      <c r="K385" s="37">
        <f t="shared" si="59"/>
        <v>0</v>
      </c>
      <c r="N385" s="72">
        <v>28.35</v>
      </c>
    </row>
    <row r="386" spans="2:14" ht="14.25">
      <c r="B386" s="56" t="s">
        <v>676</v>
      </c>
      <c r="C386" s="44" t="s">
        <v>674</v>
      </c>
      <c r="D386" s="49" t="s">
        <v>55</v>
      </c>
      <c r="E386" s="55">
        <v>130</v>
      </c>
      <c r="F386" s="38"/>
      <c r="G386" s="38"/>
      <c r="H386" s="37">
        <f t="shared" si="57"/>
        <v>0</v>
      </c>
      <c r="I386" s="39"/>
      <c r="J386" s="37">
        <f t="shared" si="58"/>
        <v>0</v>
      </c>
      <c r="K386" s="37">
        <f t="shared" si="59"/>
        <v>0</v>
      </c>
      <c r="N386" s="72">
        <v>28.35</v>
      </c>
    </row>
    <row r="387" spans="2:14" ht="28.5">
      <c r="B387" s="56" t="s">
        <v>677</v>
      </c>
      <c r="C387" s="44" t="s">
        <v>678</v>
      </c>
      <c r="D387" s="50" t="s">
        <v>35</v>
      </c>
      <c r="E387" s="55">
        <v>1.15</v>
      </c>
      <c r="F387" s="38"/>
      <c r="G387" s="38"/>
      <c r="H387" s="37">
        <f t="shared" si="57"/>
        <v>0</v>
      </c>
      <c r="I387" s="39"/>
      <c r="J387" s="37">
        <f t="shared" si="58"/>
        <v>0</v>
      </c>
      <c r="K387" s="37">
        <f t="shared" si="59"/>
        <v>0</v>
      </c>
      <c r="N387" s="72">
        <v>14.75</v>
      </c>
    </row>
    <row r="388" spans="2:14" ht="42.75">
      <c r="B388" s="56" t="s">
        <v>679</v>
      </c>
      <c r="C388" s="44" t="s">
        <v>680</v>
      </c>
      <c r="D388" s="50" t="s">
        <v>55</v>
      </c>
      <c r="E388" s="55">
        <v>18</v>
      </c>
      <c r="F388" s="38"/>
      <c r="G388" s="38"/>
      <c r="H388" s="37">
        <f t="shared" si="57"/>
        <v>0</v>
      </c>
      <c r="I388" s="39"/>
      <c r="J388" s="37">
        <f t="shared" si="58"/>
        <v>0</v>
      </c>
      <c r="K388" s="37">
        <f t="shared" si="59"/>
        <v>0</v>
      </c>
      <c r="N388" s="72">
        <v>15.21</v>
      </c>
    </row>
    <row r="389" spans="2:14" ht="42.75">
      <c r="B389" s="56" t="s">
        <v>681</v>
      </c>
      <c r="C389" s="44" t="s">
        <v>554</v>
      </c>
      <c r="D389" s="50" t="s">
        <v>39</v>
      </c>
      <c r="E389" s="55">
        <v>12</v>
      </c>
      <c r="F389" s="38"/>
      <c r="G389" s="38"/>
      <c r="H389" s="37">
        <f t="shared" si="57"/>
        <v>0</v>
      </c>
      <c r="I389" s="39"/>
      <c r="J389" s="37">
        <f t="shared" si="58"/>
        <v>0</v>
      </c>
      <c r="K389" s="37">
        <f t="shared" si="59"/>
        <v>0</v>
      </c>
      <c r="N389" s="72">
        <v>11.37</v>
      </c>
    </row>
    <row r="390" spans="2:14" ht="42.75">
      <c r="B390" s="56" t="s">
        <v>682</v>
      </c>
      <c r="C390" s="44" t="s">
        <v>683</v>
      </c>
      <c r="D390" s="50" t="s">
        <v>39</v>
      </c>
      <c r="E390" s="55">
        <v>6</v>
      </c>
      <c r="F390" s="38"/>
      <c r="G390" s="38"/>
      <c r="H390" s="37">
        <f t="shared" si="57"/>
        <v>0</v>
      </c>
      <c r="I390" s="39"/>
      <c r="J390" s="37">
        <f t="shared" si="58"/>
        <v>0</v>
      </c>
      <c r="K390" s="37">
        <f t="shared" si="59"/>
        <v>0</v>
      </c>
      <c r="N390" s="72">
        <v>18.61</v>
      </c>
    </row>
    <row r="391" spans="2:14" ht="15">
      <c r="B391" s="65" t="s">
        <v>684</v>
      </c>
      <c r="C391" s="66" t="s">
        <v>685</v>
      </c>
      <c r="D391" s="67"/>
      <c r="E391" s="67"/>
      <c r="F391" s="67"/>
      <c r="G391" s="67"/>
      <c r="H391" s="67"/>
      <c r="I391" s="67"/>
      <c r="J391" s="67"/>
      <c r="K391" s="68"/>
      <c r="N391" s="72"/>
    </row>
    <row r="392" spans="2:14" ht="14.25">
      <c r="B392" s="45" t="s">
        <v>686</v>
      </c>
      <c r="C392" s="44" t="s">
        <v>687</v>
      </c>
      <c r="D392" s="50" t="s">
        <v>39</v>
      </c>
      <c r="E392" s="55">
        <v>1</v>
      </c>
      <c r="F392" s="38"/>
      <c r="G392" s="38"/>
      <c r="H392" s="37">
        <f aca="true" t="shared" si="60" ref="H392:H398">IF(E392&lt;&gt;"",TRUNC(F392,2)+TRUNC(G392,2),"")</f>
        <v>0</v>
      </c>
      <c r="I392" s="39"/>
      <c r="J392" s="37">
        <f aca="true" t="shared" si="61" ref="J392:J398">IF(E392&lt;&gt;"",TRUNC(H392*(1+TRUNC(I392,4)),2),"")</f>
        <v>0</v>
      </c>
      <c r="K392" s="37">
        <f aca="true" t="shared" si="62" ref="K392:K398">IF(E392&lt;&gt;"",TRUNC(TRUNC(J392,2)*TRUNC(E392,2),2),"")</f>
        <v>0</v>
      </c>
      <c r="N392" s="72">
        <v>180.4</v>
      </c>
    </row>
    <row r="393" spans="2:14" ht="28.5">
      <c r="B393" s="45" t="s">
        <v>688</v>
      </c>
      <c r="C393" s="44" t="s">
        <v>597</v>
      </c>
      <c r="D393" s="49" t="s">
        <v>39</v>
      </c>
      <c r="E393" s="55">
        <v>7</v>
      </c>
      <c r="F393" s="38"/>
      <c r="G393" s="38"/>
      <c r="H393" s="37">
        <f t="shared" si="60"/>
        <v>0</v>
      </c>
      <c r="I393" s="39"/>
      <c r="J393" s="37">
        <f t="shared" si="61"/>
        <v>0</v>
      </c>
      <c r="K393" s="37">
        <f t="shared" si="62"/>
        <v>0</v>
      </c>
      <c r="N393" s="72">
        <v>365.12</v>
      </c>
    </row>
    <row r="394" spans="2:14" ht="28.5">
      <c r="B394" s="45" t="s">
        <v>689</v>
      </c>
      <c r="C394" s="44" t="s">
        <v>690</v>
      </c>
      <c r="D394" s="49" t="s">
        <v>39</v>
      </c>
      <c r="E394" s="55">
        <v>1</v>
      </c>
      <c r="F394" s="38"/>
      <c r="G394" s="38"/>
      <c r="H394" s="37">
        <f t="shared" si="60"/>
        <v>0</v>
      </c>
      <c r="I394" s="39"/>
      <c r="J394" s="37">
        <f t="shared" si="61"/>
        <v>0</v>
      </c>
      <c r="K394" s="37">
        <f t="shared" si="62"/>
        <v>0</v>
      </c>
      <c r="N394" s="72">
        <v>1300.07</v>
      </c>
    </row>
    <row r="395" spans="2:14" ht="42.75">
      <c r="B395" s="45" t="s">
        <v>691</v>
      </c>
      <c r="C395" s="44" t="s">
        <v>692</v>
      </c>
      <c r="D395" s="49" t="s">
        <v>39</v>
      </c>
      <c r="E395" s="55">
        <v>1</v>
      </c>
      <c r="F395" s="38"/>
      <c r="G395" s="38"/>
      <c r="H395" s="37">
        <f t="shared" si="60"/>
        <v>0</v>
      </c>
      <c r="I395" s="39"/>
      <c r="J395" s="37">
        <f t="shared" si="61"/>
        <v>0</v>
      </c>
      <c r="K395" s="37">
        <f t="shared" si="62"/>
        <v>0</v>
      </c>
      <c r="N395" s="72">
        <v>1959.79</v>
      </c>
    </row>
    <row r="396" spans="2:14" ht="28.5">
      <c r="B396" s="45" t="s">
        <v>693</v>
      </c>
      <c r="C396" s="44" t="s">
        <v>694</v>
      </c>
      <c r="D396" s="49" t="s">
        <v>39</v>
      </c>
      <c r="E396" s="54">
        <v>1</v>
      </c>
      <c r="F396" s="38"/>
      <c r="G396" s="38"/>
      <c r="H396" s="37">
        <f t="shared" si="60"/>
        <v>0</v>
      </c>
      <c r="I396" s="39"/>
      <c r="J396" s="37">
        <f t="shared" si="61"/>
        <v>0</v>
      </c>
      <c r="K396" s="37">
        <f t="shared" si="62"/>
        <v>0</v>
      </c>
      <c r="N396" s="72">
        <v>255.97</v>
      </c>
    </row>
    <row r="397" spans="2:14" ht="14.25">
      <c r="B397" s="45" t="s">
        <v>695</v>
      </c>
      <c r="C397" s="44" t="s">
        <v>696</v>
      </c>
      <c r="D397" s="49" t="s">
        <v>39</v>
      </c>
      <c r="E397" s="54">
        <v>1</v>
      </c>
      <c r="F397" s="38"/>
      <c r="G397" s="38"/>
      <c r="H397" s="37">
        <f t="shared" si="60"/>
        <v>0</v>
      </c>
      <c r="I397" s="39"/>
      <c r="J397" s="37">
        <f t="shared" si="61"/>
        <v>0</v>
      </c>
      <c r="K397" s="37">
        <f t="shared" si="62"/>
        <v>0</v>
      </c>
      <c r="N397" s="72">
        <v>194.19</v>
      </c>
    </row>
    <row r="398" spans="2:14" ht="42.75">
      <c r="B398" s="45" t="s">
        <v>697</v>
      </c>
      <c r="C398" s="44" t="s">
        <v>698</v>
      </c>
      <c r="D398" s="49" t="s">
        <v>39</v>
      </c>
      <c r="E398" s="54">
        <v>1</v>
      </c>
      <c r="F398" s="38"/>
      <c r="G398" s="38"/>
      <c r="H398" s="37">
        <f t="shared" si="60"/>
        <v>0</v>
      </c>
      <c r="I398" s="39"/>
      <c r="J398" s="37">
        <f t="shared" si="61"/>
        <v>0</v>
      </c>
      <c r="K398" s="37">
        <f t="shared" si="62"/>
        <v>0</v>
      </c>
      <c r="N398" s="72">
        <v>331.27</v>
      </c>
    </row>
    <row r="399" spans="2:14" ht="15">
      <c r="B399" s="65" t="s">
        <v>699</v>
      </c>
      <c r="C399" s="66" t="s">
        <v>700</v>
      </c>
      <c r="D399" s="67"/>
      <c r="E399" s="67"/>
      <c r="F399" s="67"/>
      <c r="G399" s="67"/>
      <c r="H399" s="67"/>
      <c r="I399" s="67"/>
      <c r="J399" s="67"/>
      <c r="K399" s="68"/>
      <c r="N399" s="72"/>
    </row>
    <row r="400" spans="2:14" ht="28.5">
      <c r="B400" s="45" t="s">
        <v>701</v>
      </c>
      <c r="C400" s="44" t="s">
        <v>702</v>
      </c>
      <c r="D400" s="49" t="s">
        <v>39</v>
      </c>
      <c r="E400" s="54">
        <v>23</v>
      </c>
      <c r="F400" s="38"/>
      <c r="G400" s="38"/>
      <c r="H400" s="37">
        <f aca="true" t="shared" si="63" ref="H400:H416">IF(E400&lt;&gt;"",TRUNC(F400,2)+TRUNC(G400,2),"")</f>
        <v>0</v>
      </c>
      <c r="I400" s="39"/>
      <c r="J400" s="37">
        <f aca="true" t="shared" si="64" ref="J400:J416">IF(E400&lt;&gt;"",TRUNC(H400*(1+TRUNC(I400,4)),2),"")</f>
        <v>0</v>
      </c>
      <c r="K400" s="37">
        <f aca="true" t="shared" si="65" ref="K400:K416">IF(E400&lt;&gt;"",TRUNC(TRUNC(J400,2)*TRUNC(E400,2),2),"")</f>
        <v>0</v>
      </c>
      <c r="N400" s="72">
        <v>10.82</v>
      </c>
    </row>
    <row r="401" spans="2:14" ht="28.5">
      <c r="B401" s="45" t="s">
        <v>703</v>
      </c>
      <c r="C401" s="44" t="s">
        <v>704</v>
      </c>
      <c r="D401" s="49" t="s">
        <v>39</v>
      </c>
      <c r="E401" s="54">
        <v>23</v>
      </c>
      <c r="F401" s="38"/>
      <c r="G401" s="38"/>
      <c r="H401" s="37">
        <f t="shared" si="63"/>
        <v>0</v>
      </c>
      <c r="I401" s="39"/>
      <c r="J401" s="37">
        <f t="shared" si="64"/>
        <v>0</v>
      </c>
      <c r="K401" s="37">
        <f t="shared" si="65"/>
        <v>0</v>
      </c>
      <c r="N401" s="72">
        <v>4.79</v>
      </c>
    </row>
    <row r="402" spans="2:14" ht="42.75">
      <c r="B402" s="45" t="s">
        <v>705</v>
      </c>
      <c r="C402" s="44" t="s">
        <v>706</v>
      </c>
      <c r="D402" s="50" t="s">
        <v>39</v>
      </c>
      <c r="E402" s="55">
        <v>1</v>
      </c>
      <c r="F402" s="38"/>
      <c r="G402" s="38"/>
      <c r="H402" s="37">
        <f t="shared" si="63"/>
        <v>0</v>
      </c>
      <c r="I402" s="39"/>
      <c r="J402" s="37">
        <f t="shared" si="64"/>
        <v>0</v>
      </c>
      <c r="K402" s="37">
        <f t="shared" si="65"/>
        <v>0</v>
      </c>
      <c r="N402" s="72">
        <v>51.17</v>
      </c>
    </row>
    <row r="403" spans="2:14" ht="28.5">
      <c r="B403" s="45" t="s">
        <v>707</v>
      </c>
      <c r="C403" s="44" t="s">
        <v>708</v>
      </c>
      <c r="D403" s="49" t="s">
        <v>39</v>
      </c>
      <c r="E403" s="55">
        <v>6</v>
      </c>
      <c r="F403" s="38"/>
      <c r="G403" s="38"/>
      <c r="H403" s="37">
        <f t="shared" si="63"/>
        <v>0</v>
      </c>
      <c r="I403" s="39"/>
      <c r="J403" s="37">
        <f t="shared" si="64"/>
        <v>0</v>
      </c>
      <c r="K403" s="37">
        <f t="shared" si="65"/>
        <v>0</v>
      </c>
      <c r="N403" s="72">
        <v>30.21</v>
      </c>
    </row>
    <row r="404" spans="2:14" ht="28.5">
      <c r="B404" s="45" t="s">
        <v>709</v>
      </c>
      <c r="C404" s="44" t="s">
        <v>710</v>
      </c>
      <c r="D404" s="50" t="s">
        <v>39</v>
      </c>
      <c r="E404" s="54">
        <v>19</v>
      </c>
      <c r="F404" s="38"/>
      <c r="G404" s="38"/>
      <c r="H404" s="37">
        <f t="shared" si="63"/>
        <v>0</v>
      </c>
      <c r="I404" s="39"/>
      <c r="J404" s="37">
        <f t="shared" si="64"/>
        <v>0</v>
      </c>
      <c r="K404" s="37">
        <f t="shared" si="65"/>
        <v>0</v>
      </c>
      <c r="N404" s="72">
        <v>55.47</v>
      </c>
    </row>
    <row r="405" spans="2:14" ht="14.25">
      <c r="B405" s="45" t="s">
        <v>711</v>
      </c>
      <c r="C405" s="44" t="s">
        <v>712</v>
      </c>
      <c r="D405" s="49" t="s">
        <v>39</v>
      </c>
      <c r="E405" s="55">
        <v>8</v>
      </c>
      <c r="F405" s="38"/>
      <c r="G405" s="38"/>
      <c r="H405" s="37">
        <f t="shared" si="63"/>
        <v>0</v>
      </c>
      <c r="I405" s="39"/>
      <c r="J405" s="37">
        <f t="shared" si="64"/>
        <v>0</v>
      </c>
      <c r="K405" s="37">
        <f t="shared" si="65"/>
        <v>0</v>
      </c>
      <c r="N405" s="72">
        <v>11.25</v>
      </c>
    </row>
    <row r="406" spans="2:14" ht="28.5">
      <c r="B406" s="45" t="s">
        <v>713</v>
      </c>
      <c r="C406" s="44" t="s">
        <v>714</v>
      </c>
      <c r="D406" s="50" t="s">
        <v>39</v>
      </c>
      <c r="E406" s="55">
        <v>118</v>
      </c>
      <c r="F406" s="38"/>
      <c r="G406" s="38"/>
      <c r="H406" s="37">
        <f t="shared" si="63"/>
        <v>0</v>
      </c>
      <c r="I406" s="39"/>
      <c r="J406" s="37">
        <f t="shared" si="64"/>
        <v>0</v>
      </c>
      <c r="K406" s="37">
        <f t="shared" si="65"/>
        <v>0</v>
      </c>
      <c r="N406" s="72">
        <v>33.69</v>
      </c>
    </row>
    <row r="407" spans="2:14" ht="42.75">
      <c r="B407" s="45" t="s">
        <v>715</v>
      </c>
      <c r="C407" s="44" t="s">
        <v>716</v>
      </c>
      <c r="D407" s="50" t="s">
        <v>39</v>
      </c>
      <c r="E407" s="55">
        <v>4</v>
      </c>
      <c r="F407" s="38"/>
      <c r="G407" s="38"/>
      <c r="H407" s="37">
        <f t="shared" si="63"/>
        <v>0</v>
      </c>
      <c r="I407" s="39"/>
      <c r="J407" s="37">
        <f t="shared" si="64"/>
        <v>0</v>
      </c>
      <c r="K407" s="37">
        <f t="shared" si="65"/>
        <v>0</v>
      </c>
      <c r="N407" s="72">
        <v>56.68</v>
      </c>
    </row>
    <row r="408" spans="2:14" ht="28.5">
      <c r="B408" s="45" t="s">
        <v>717</v>
      </c>
      <c r="C408" s="44" t="s">
        <v>714</v>
      </c>
      <c r="D408" s="50" t="s">
        <v>39</v>
      </c>
      <c r="E408" s="55">
        <v>10</v>
      </c>
      <c r="F408" s="38"/>
      <c r="G408" s="38"/>
      <c r="H408" s="37">
        <f t="shared" si="63"/>
        <v>0</v>
      </c>
      <c r="I408" s="39"/>
      <c r="J408" s="37">
        <f t="shared" si="64"/>
        <v>0</v>
      </c>
      <c r="K408" s="37">
        <f t="shared" si="65"/>
        <v>0</v>
      </c>
      <c r="N408" s="72">
        <v>33.69</v>
      </c>
    </row>
    <row r="409" spans="2:14" ht="28.5">
      <c r="B409" s="45" t="s">
        <v>718</v>
      </c>
      <c r="C409" s="44" t="s">
        <v>719</v>
      </c>
      <c r="D409" s="50" t="s">
        <v>39</v>
      </c>
      <c r="E409" s="55">
        <v>13</v>
      </c>
      <c r="F409" s="38"/>
      <c r="G409" s="38"/>
      <c r="H409" s="37">
        <f t="shared" si="63"/>
        <v>0</v>
      </c>
      <c r="I409" s="39"/>
      <c r="J409" s="37">
        <f t="shared" si="64"/>
        <v>0</v>
      </c>
      <c r="K409" s="37">
        <f t="shared" si="65"/>
        <v>0</v>
      </c>
      <c r="N409" s="72">
        <v>28.18</v>
      </c>
    </row>
    <row r="410" spans="2:14" ht="28.5">
      <c r="B410" s="45" t="s">
        <v>720</v>
      </c>
      <c r="C410" s="44" t="s">
        <v>721</v>
      </c>
      <c r="D410" s="50" t="s">
        <v>39</v>
      </c>
      <c r="E410" s="55">
        <v>9</v>
      </c>
      <c r="F410" s="38"/>
      <c r="G410" s="38"/>
      <c r="H410" s="37">
        <f t="shared" si="63"/>
        <v>0</v>
      </c>
      <c r="I410" s="39"/>
      <c r="J410" s="37">
        <f t="shared" si="64"/>
        <v>0</v>
      </c>
      <c r="K410" s="37">
        <f t="shared" si="65"/>
        <v>0</v>
      </c>
      <c r="N410" s="72">
        <v>34.91</v>
      </c>
    </row>
    <row r="411" spans="2:14" ht="28.5">
      <c r="B411" s="45" t="s">
        <v>722</v>
      </c>
      <c r="C411" s="44" t="s">
        <v>723</v>
      </c>
      <c r="D411" s="50" t="s">
        <v>39</v>
      </c>
      <c r="E411" s="55">
        <v>8</v>
      </c>
      <c r="F411" s="38"/>
      <c r="G411" s="38"/>
      <c r="H411" s="37">
        <f t="shared" si="63"/>
        <v>0</v>
      </c>
      <c r="I411" s="39"/>
      <c r="J411" s="37">
        <f t="shared" si="64"/>
        <v>0</v>
      </c>
      <c r="K411" s="37">
        <f t="shared" si="65"/>
        <v>0</v>
      </c>
      <c r="N411" s="72">
        <v>44.51</v>
      </c>
    </row>
    <row r="412" spans="2:14" ht="28.5">
      <c r="B412" s="45" t="s">
        <v>724</v>
      </c>
      <c r="C412" s="44" t="s">
        <v>725</v>
      </c>
      <c r="D412" s="50" t="s">
        <v>39</v>
      </c>
      <c r="E412" s="55">
        <v>1</v>
      </c>
      <c r="F412" s="38"/>
      <c r="G412" s="38"/>
      <c r="H412" s="37">
        <f t="shared" si="63"/>
        <v>0</v>
      </c>
      <c r="I412" s="39"/>
      <c r="J412" s="37">
        <f t="shared" si="64"/>
        <v>0</v>
      </c>
      <c r="K412" s="37">
        <f t="shared" si="65"/>
        <v>0</v>
      </c>
      <c r="N412" s="72">
        <v>36.04</v>
      </c>
    </row>
    <row r="413" spans="2:14" ht="42.75">
      <c r="B413" s="45" t="s">
        <v>726</v>
      </c>
      <c r="C413" s="44" t="s">
        <v>727</v>
      </c>
      <c r="D413" s="50" t="s">
        <v>39</v>
      </c>
      <c r="E413" s="55">
        <v>4</v>
      </c>
      <c r="F413" s="38"/>
      <c r="G413" s="38"/>
      <c r="H413" s="37">
        <f t="shared" si="63"/>
        <v>0</v>
      </c>
      <c r="I413" s="39"/>
      <c r="J413" s="37">
        <f t="shared" si="64"/>
        <v>0</v>
      </c>
      <c r="K413" s="37">
        <f t="shared" si="65"/>
        <v>0</v>
      </c>
      <c r="N413" s="72">
        <v>49.95</v>
      </c>
    </row>
    <row r="414" spans="2:14" ht="28.5">
      <c r="B414" s="45" t="s">
        <v>728</v>
      </c>
      <c r="C414" s="44" t="s">
        <v>729</v>
      </c>
      <c r="D414" s="50" t="s">
        <v>39</v>
      </c>
      <c r="E414" s="55">
        <v>9</v>
      </c>
      <c r="F414" s="38"/>
      <c r="G414" s="38"/>
      <c r="H414" s="37">
        <f t="shared" si="63"/>
        <v>0</v>
      </c>
      <c r="I414" s="39"/>
      <c r="J414" s="37">
        <f t="shared" si="64"/>
        <v>0</v>
      </c>
      <c r="K414" s="37">
        <f t="shared" si="65"/>
        <v>0</v>
      </c>
      <c r="N414" s="72">
        <v>57.89</v>
      </c>
    </row>
    <row r="415" spans="2:14" ht="14.25">
      <c r="B415" s="45" t="s">
        <v>730</v>
      </c>
      <c r="C415" s="44" t="s">
        <v>731</v>
      </c>
      <c r="D415" s="49" t="s">
        <v>39</v>
      </c>
      <c r="E415" s="55">
        <v>2</v>
      </c>
      <c r="F415" s="38"/>
      <c r="G415" s="38"/>
      <c r="H415" s="37">
        <f t="shared" si="63"/>
        <v>0</v>
      </c>
      <c r="I415" s="39"/>
      <c r="J415" s="37">
        <f t="shared" si="64"/>
        <v>0</v>
      </c>
      <c r="K415" s="37">
        <f t="shared" si="65"/>
        <v>0</v>
      </c>
      <c r="N415" s="72">
        <v>93.55</v>
      </c>
    </row>
    <row r="416" spans="2:14" ht="42.75">
      <c r="B416" s="45" t="s">
        <v>732</v>
      </c>
      <c r="C416" s="44" t="s">
        <v>733</v>
      </c>
      <c r="D416" s="49" t="s">
        <v>39</v>
      </c>
      <c r="E416" s="55">
        <v>1</v>
      </c>
      <c r="F416" s="38"/>
      <c r="G416" s="38"/>
      <c r="H416" s="37">
        <f t="shared" si="63"/>
        <v>0</v>
      </c>
      <c r="I416" s="39"/>
      <c r="J416" s="37">
        <f t="shared" si="64"/>
        <v>0</v>
      </c>
      <c r="K416" s="37">
        <f t="shared" si="65"/>
        <v>0</v>
      </c>
      <c r="N416" s="72">
        <v>2706.47</v>
      </c>
    </row>
    <row r="417" spans="2:14" ht="15">
      <c r="B417" s="65" t="s">
        <v>734</v>
      </c>
      <c r="C417" s="66" t="s">
        <v>735</v>
      </c>
      <c r="D417" s="67"/>
      <c r="E417" s="67"/>
      <c r="F417" s="67"/>
      <c r="G417" s="67"/>
      <c r="H417" s="67"/>
      <c r="I417" s="67"/>
      <c r="J417" s="67"/>
      <c r="K417" s="68"/>
      <c r="N417" s="72"/>
    </row>
    <row r="418" spans="2:14" ht="28.5">
      <c r="B418" s="45" t="s">
        <v>736</v>
      </c>
      <c r="C418" s="44" t="s">
        <v>560</v>
      </c>
      <c r="D418" s="50" t="s">
        <v>39</v>
      </c>
      <c r="E418" s="54">
        <v>34</v>
      </c>
      <c r="F418" s="38"/>
      <c r="G418" s="38"/>
      <c r="H418" s="37">
        <f>IF(E418&lt;&gt;"",TRUNC(F418,2)+TRUNC(G418,2),"")</f>
        <v>0</v>
      </c>
      <c r="I418" s="39"/>
      <c r="J418" s="37">
        <f>IF(E418&lt;&gt;"",TRUNC(H418*(1+TRUNC(I418,4)),2),"")</f>
        <v>0</v>
      </c>
      <c r="K418" s="37">
        <f>IF(E418&lt;&gt;"",TRUNC(TRUNC(J418,2)*TRUNC(E418,2),2),"")</f>
        <v>0</v>
      </c>
      <c r="N418" s="72">
        <v>46.28</v>
      </c>
    </row>
    <row r="419" spans="2:14" ht="42.75">
      <c r="B419" s="45" t="s">
        <v>737</v>
      </c>
      <c r="C419" s="44" t="s">
        <v>738</v>
      </c>
      <c r="D419" s="50" t="s">
        <v>55</v>
      </c>
      <c r="E419" s="55">
        <v>50</v>
      </c>
      <c r="F419" s="38"/>
      <c r="G419" s="38"/>
      <c r="H419" s="37">
        <f>IF(E419&lt;&gt;"",TRUNC(F419,2)+TRUNC(G419,2),"")</f>
        <v>0</v>
      </c>
      <c r="I419" s="39"/>
      <c r="J419" s="37">
        <f>IF(E419&lt;&gt;"",TRUNC(H419*(1+TRUNC(I419,4)),2),"")</f>
        <v>0</v>
      </c>
      <c r="K419" s="37">
        <f>IF(E419&lt;&gt;"",TRUNC(TRUNC(J419,2)*TRUNC(E419,2),2),"")</f>
        <v>0</v>
      </c>
      <c r="N419" s="72">
        <v>11.55</v>
      </c>
    </row>
    <row r="420" spans="2:14" ht="28.5">
      <c r="B420" s="45" t="s">
        <v>739</v>
      </c>
      <c r="C420" s="44" t="s">
        <v>740</v>
      </c>
      <c r="D420" s="50" t="s">
        <v>39</v>
      </c>
      <c r="E420" s="54">
        <v>6</v>
      </c>
      <c r="F420" s="38"/>
      <c r="G420" s="38"/>
      <c r="H420" s="37">
        <f>IF(E420&lt;&gt;"",TRUNC(F420,2)+TRUNC(G420,2),"")</f>
        <v>0</v>
      </c>
      <c r="I420" s="39"/>
      <c r="J420" s="37">
        <f>IF(E420&lt;&gt;"",TRUNC(H420*(1+TRUNC(I420,4)),2),"")</f>
        <v>0</v>
      </c>
      <c r="K420" s="37">
        <f>IF(E420&lt;&gt;"",TRUNC(TRUNC(J420,2)*TRUNC(E420,2),2),"")</f>
        <v>0</v>
      </c>
      <c r="N420" s="72">
        <v>19.75</v>
      </c>
    </row>
    <row r="421" spans="2:14" ht="15">
      <c r="B421" s="65" t="s">
        <v>741</v>
      </c>
      <c r="C421" s="66" t="s">
        <v>742</v>
      </c>
      <c r="D421" s="67"/>
      <c r="E421" s="67"/>
      <c r="F421" s="67"/>
      <c r="G421" s="67"/>
      <c r="H421" s="67"/>
      <c r="I421" s="67"/>
      <c r="J421" s="67"/>
      <c r="K421" s="68"/>
      <c r="N421" s="72"/>
    </row>
    <row r="422" spans="2:14" ht="42.75">
      <c r="B422" s="45" t="s">
        <v>743</v>
      </c>
      <c r="C422" s="44" t="s">
        <v>744</v>
      </c>
      <c r="D422" s="49" t="s">
        <v>39</v>
      </c>
      <c r="E422" s="55">
        <v>30</v>
      </c>
      <c r="F422" s="38"/>
      <c r="G422" s="38"/>
      <c r="H422" s="37">
        <f aca="true" t="shared" si="66" ref="H422:H434">IF(E422&lt;&gt;"",TRUNC(F422,2)+TRUNC(G422,2),"")</f>
        <v>0</v>
      </c>
      <c r="I422" s="39"/>
      <c r="J422" s="37">
        <f aca="true" t="shared" si="67" ref="J422:J434">IF(E422&lt;&gt;"",TRUNC(H422*(1+TRUNC(I422,4)),2),"")</f>
        <v>0</v>
      </c>
      <c r="K422" s="37">
        <f aca="true" t="shared" si="68" ref="K422:K434">IF(E422&lt;&gt;"",TRUNC(TRUNC(J422,2)*TRUNC(E422,2),2),"")</f>
        <v>0</v>
      </c>
      <c r="N422" s="72">
        <v>220.21</v>
      </c>
    </row>
    <row r="423" spans="2:14" ht="42.75">
      <c r="B423" s="45" t="s">
        <v>745</v>
      </c>
      <c r="C423" s="44" t="s">
        <v>746</v>
      </c>
      <c r="D423" s="49" t="s">
        <v>39</v>
      </c>
      <c r="E423" s="54">
        <v>5</v>
      </c>
      <c r="F423" s="38"/>
      <c r="G423" s="38"/>
      <c r="H423" s="37">
        <f t="shared" si="66"/>
        <v>0</v>
      </c>
      <c r="I423" s="39"/>
      <c r="J423" s="37">
        <f t="shared" si="67"/>
        <v>0</v>
      </c>
      <c r="K423" s="37">
        <f t="shared" si="68"/>
        <v>0</v>
      </c>
      <c r="N423" s="72">
        <v>2007.43</v>
      </c>
    </row>
    <row r="424" spans="2:14" ht="42.75">
      <c r="B424" s="45" t="s">
        <v>747</v>
      </c>
      <c r="C424" s="44" t="s">
        <v>746</v>
      </c>
      <c r="D424" s="49" t="s">
        <v>39</v>
      </c>
      <c r="E424" s="54">
        <v>1</v>
      </c>
      <c r="F424" s="38"/>
      <c r="G424" s="38"/>
      <c r="H424" s="37">
        <f t="shared" si="66"/>
        <v>0</v>
      </c>
      <c r="I424" s="39"/>
      <c r="J424" s="37">
        <f t="shared" si="67"/>
        <v>0</v>
      </c>
      <c r="K424" s="37">
        <f t="shared" si="68"/>
        <v>0</v>
      </c>
      <c r="N424" s="72">
        <v>2123.06</v>
      </c>
    </row>
    <row r="425" spans="2:14" ht="28.5">
      <c r="B425" s="45" t="s">
        <v>748</v>
      </c>
      <c r="C425" s="44" t="s">
        <v>749</v>
      </c>
      <c r="D425" s="50" t="s">
        <v>56</v>
      </c>
      <c r="E425" s="54">
        <v>0.75</v>
      </c>
      <c r="F425" s="38"/>
      <c r="G425" s="38"/>
      <c r="H425" s="37">
        <f t="shared" si="66"/>
        <v>0</v>
      </c>
      <c r="I425" s="39"/>
      <c r="J425" s="37">
        <f t="shared" si="67"/>
        <v>0</v>
      </c>
      <c r="K425" s="37">
        <f t="shared" si="68"/>
        <v>0</v>
      </c>
      <c r="N425" s="72">
        <v>334.81</v>
      </c>
    </row>
    <row r="426" spans="2:14" ht="28.5">
      <c r="B426" s="45" t="s">
        <v>750</v>
      </c>
      <c r="C426" s="44" t="s">
        <v>751</v>
      </c>
      <c r="D426" s="50" t="s">
        <v>56</v>
      </c>
      <c r="E426" s="54">
        <v>0.75</v>
      </c>
      <c r="F426" s="38"/>
      <c r="G426" s="38"/>
      <c r="H426" s="37">
        <f t="shared" si="66"/>
        <v>0</v>
      </c>
      <c r="I426" s="39"/>
      <c r="J426" s="37">
        <f t="shared" si="67"/>
        <v>0</v>
      </c>
      <c r="K426" s="37">
        <f t="shared" si="68"/>
        <v>0</v>
      </c>
      <c r="N426" s="72">
        <v>70.7</v>
      </c>
    </row>
    <row r="427" spans="2:14" ht="42.75">
      <c r="B427" s="45" t="s">
        <v>752</v>
      </c>
      <c r="C427" s="44" t="s">
        <v>154</v>
      </c>
      <c r="D427" s="49" t="s">
        <v>155</v>
      </c>
      <c r="E427" s="54">
        <v>0.75</v>
      </c>
      <c r="F427" s="38"/>
      <c r="G427" s="38"/>
      <c r="H427" s="37">
        <f t="shared" si="66"/>
        <v>0</v>
      </c>
      <c r="I427" s="39"/>
      <c r="J427" s="37">
        <f t="shared" si="67"/>
        <v>0</v>
      </c>
      <c r="K427" s="37">
        <f t="shared" si="68"/>
        <v>0</v>
      </c>
      <c r="N427" s="72">
        <v>34.67</v>
      </c>
    </row>
    <row r="428" spans="2:14" ht="42.75">
      <c r="B428" s="45" t="s">
        <v>753</v>
      </c>
      <c r="C428" s="44" t="s">
        <v>754</v>
      </c>
      <c r="D428" s="50" t="s">
        <v>39</v>
      </c>
      <c r="E428" s="55">
        <v>66</v>
      </c>
      <c r="F428" s="38"/>
      <c r="G428" s="38"/>
      <c r="H428" s="37">
        <f t="shared" si="66"/>
        <v>0</v>
      </c>
      <c r="I428" s="39"/>
      <c r="J428" s="37">
        <f t="shared" si="67"/>
        <v>0</v>
      </c>
      <c r="K428" s="37">
        <f t="shared" si="68"/>
        <v>0</v>
      </c>
      <c r="N428" s="72">
        <v>64.7</v>
      </c>
    </row>
    <row r="429" spans="2:14" ht="42.75">
      <c r="B429" s="45" t="s">
        <v>755</v>
      </c>
      <c r="C429" s="44" t="s">
        <v>754</v>
      </c>
      <c r="D429" s="50" t="s">
        <v>39</v>
      </c>
      <c r="E429" s="43">
        <v>14</v>
      </c>
      <c r="F429" s="38"/>
      <c r="G429" s="38"/>
      <c r="H429" s="37">
        <f t="shared" si="66"/>
        <v>0</v>
      </c>
      <c r="I429" s="39"/>
      <c r="J429" s="37">
        <f t="shared" si="67"/>
        <v>0</v>
      </c>
      <c r="K429" s="37">
        <f t="shared" si="68"/>
        <v>0</v>
      </c>
      <c r="N429" s="72">
        <v>64.7</v>
      </c>
    </row>
    <row r="430" spans="2:14" ht="42.75">
      <c r="B430" s="45" t="s">
        <v>756</v>
      </c>
      <c r="C430" s="44" t="s">
        <v>757</v>
      </c>
      <c r="D430" s="50" t="s">
        <v>39</v>
      </c>
      <c r="E430" s="43">
        <v>30</v>
      </c>
      <c r="F430" s="38"/>
      <c r="G430" s="38"/>
      <c r="H430" s="37">
        <f t="shared" si="66"/>
        <v>0</v>
      </c>
      <c r="I430" s="39"/>
      <c r="J430" s="37">
        <f t="shared" si="67"/>
        <v>0</v>
      </c>
      <c r="K430" s="37">
        <f t="shared" si="68"/>
        <v>0</v>
      </c>
      <c r="N430" s="72">
        <v>170.24</v>
      </c>
    </row>
    <row r="431" spans="2:14" ht="42.75">
      <c r="B431" s="45" t="s">
        <v>758</v>
      </c>
      <c r="C431" s="44" t="s">
        <v>759</v>
      </c>
      <c r="D431" s="50" t="s">
        <v>39</v>
      </c>
      <c r="E431" s="54">
        <v>21</v>
      </c>
      <c r="F431" s="38"/>
      <c r="G431" s="38"/>
      <c r="H431" s="37">
        <f t="shared" si="66"/>
        <v>0</v>
      </c>
      <c r="I431" s="39"/>
      <c r="J431" s="37">
        <f t="shared" si="67"/>
        <v>0</v>
      </c>
      <c r="K431" s="37">
        <f t="shared" si="68"/>
        <v>0</v>
      </c>
      <c r="N431" s="72">
        <v>223.69</v>
      </c>
    </row>
    <row r="432" spans="2:14" ht="28.5">
      <c r="B432" s="45" t="s">
        <v>760</v>
      </c>
      <c r="C432" s="44" t="s">
        <v>761</v>
      </c>
      <c r="D432" s="50" t="s">
        <v>39</v>
      </c>
      <c r="E432" s="54">
        <v>6</v>
      </c>
      <c r="F432" s="38"/>
      <c r="G432" s="38"/>
      <c r="H432" s="37">
        <f t="shared" si="66"/>
        <v>0</v>
      </c>
      <c r="I432" s="39"/>
      <c r="J432" s="37">
        <f t="shared" si="67"/>
        <v>0</v>
      </c>
      <c r="K432" s="37">
        <f t="shared" si="68"/>
        <v>0</v>
      </c>
      <c r="N432" s="72">
        <v>52.08</v>
      </c>
    </row>
    <row r="433" spans="2:14" ht="28.5">
      <c r="B433" s="45" t="s">
        <v>762</v>
      </c>
      <c r="C433" s="44" t="s">
        <v>763</v>
      </c>
      <c r="D433" s="50" t="s">
        <v>39</v>
      </c>
      <c r="E433" s="55">
        <v>6</v>
      </c>
      <c r="F433" s="38"/>
      <c r="G433" s="38"/>
      <c r="H433" s="37">
        <f t="shared" si="66"/>
        <v>0</v>
      </c>
      <c r="I433" s="39"/>
      <c r="J433" s="37">
        <f t="shared" si="67"/>
        <v>0</v>
      </c>
      <c r="K433" s="37">
        <f t="shared" si="68"/>
        <v>0</v>
      </c>
      <c r="N433" s="72">
        <v>93.1</v>
      </c>
    </row>
    <row r="434" spans="2:14" ht="42.75">
      <c r="B434" s="45" t="s">
        <v>764</v>
      </c>
      <c r="C434" s="44" t="s">
        <v>759</v>
      </c>
      <c r="D434" s="50" t="s">
        <v>39</v>
      </c>
      <c r="E434" s="55">
        <v>6</v>
      </c>
      <c r="F434" s="38"/>
      <c r="G434" s="38"/>
      <c r="H434" s="37">
        <f t="shared" si="66"/>
        <v>0</v>
      </c>
      <c r="I434" s="39"/>
      <c r="J434" s="37">
        <f t="shared" si="67"/>
        <v>0</v>
      </c>
      <c r="K434" s="37">
        <f t="shared" si="68"/>
        <v>0</v>
      </c>
      <c r="N434" s="72">
        <v>223.69</v>
      </c>
    </row>
    <row r="435" spans="2:14" ht="15">
      <c r="B435" s="65">
        <v>9</v>
      </c>
      <c r="C435" s="66" t="s">
        <v>765</v>
      </c>
      <c r="D435" s="67"/>
      <c r="E435" s="67"/>
      <c r="F435" s="67"/>
      <c r="G435" s="67"/>
      <c r="H435" s="67"/>
      <c r="I435" s="67"/>
      <c r="J435" s="67"/>
      <c r="K435" s="68"/>
      <c r="N435" s="72"/>
    </row>
    <row r="436" spans="2:14" ht="15">
      <c r="B436" s="65" t="s">
        <v>766</v>
      </c>
      <c r="C436" s="66" t="s">
        <v>767</v>
      </c>
      <c r="D436" s="67"/>
      <c r="E436" s="67"/>
      <c r="F436" s="67"/>
      <c r="G436" s="67"/>
      <c r="H436" s="67"/>
      <c r="I436" s="67"/>
      <c r="J436" s="67"/>
      <c r="K436" s="68"/>
      <c r="N436" s="72"/>
    </row>
    <row r="437" spans="2:14" ht="28.5">
      <c r="B437" s="45" t="s">
        <v>768</v>
      </c>
      <c r="C437" s="44" t="s">
        <v>769</v>
      </c>
      <c r="D437" s="50" t="s">
        <v>39</v>
      </c>
      <c r="E437" s="55">
        <v>40</v>
      </c>
      <c r="F437" s="38"/>
      <c r="G437" s="38"/>
      <c r="H437" s="37">
        <f>IF(E437&lt;&gt;"",TRUNC(F437,2)+TRUNC(G437,2),"")</f>
        <v>0</v>
      </c>
      <c r="I437" s="39"/>
      <c r="J437" s="37">
        <f>IF(E437&lt;&gt;"",TRUNC(H437*(1+TRUNC(I437,4)),2),"")</f>
        <v>0</v>
      </c>
      <c r="K437" s="37">
        <f>IF(E437&lt;&gt;"",TRUNC(TRUNC(J437,2)*TRUNC(E437,2),2),"")</f>
        <v>0</v>
      </c>
      <c r="N437" s="72">
        <v>0.61</v>
      </c>
    </row>
    <row r="438" spans="2:14" ht="28.5">
      <c r="B438" s="45" t="s">
        <v>770</v>
      </c>
      <c r="C438" s="44" t="s">
        <v>771</v>
      </c>
      <c r="D438" s="50" t="s">
        <v>56</v>
      </c>
      <c r="E438" s="55">
        <v>0.12</v>
      </c>
      <c r="F438" s="38"/>
      <c r="G438" s="38"/>
      <c r="H438" s="37">
        <f>IF(E438&lt;&gt;"",TRUNC(F438,2)+TRUNC(G438,2),"")</f>
        <v>0</v>
      </c>
      <c r="I438" s="39"/>
      <c r="J438" s="37">
        <f>IF(E438&lt;&gt;"",TRUNC(H438*(1+TRUNC(I438,4)),2),"")</f>
        <v>0</v>
      </c>
      <c r="K438" s="37">
        <f>IF(E438&lt;&gt;"",TRUNC(TRUNC(J438,2)*TRUNC(E438,2),2),"")</f>
        <v>0</v>
      </c>
      <c r="N438" s="72">
        <v>450.44</v>
      </c>
    </row>
    <row r="439" spans="2:14" ht="28.5">
      <c r="B439" s="45" t="s">
        <v>772</v>
      </c>
      <c r="C439" s="44" t="s">
        <v>520</v>
      </c>
      <c r="D439" s="50" t="s">
        <v>55</v>
      </c>
      <c r="E439" s="54">
        <v>36</v>
      </c>
      <c r="F439" s="38"/>
      <c r="G439" s="38"/>
      <c r="H439" s="37">
        <f>IF(E439&lt;&gt;"",TRUNC(F439,2)+TRUNC(G439,2),"")</f>
        <v>0</v>
      </c>
      <c r="I439" s="39"/>
      <c r="J439" s="37">
        <f>IF(E439&lt;&gt;"",TRUNC(H439*(1+TRUNC(I439,4)),2),"")</f>
        <v>0</v>
      </c>
      <c r="K439" s="37">
        <f>IF(E439&lt;&gt;"",TRUNC(TRUNC(J439,2)*TRUNC(E439,2),2),"")</f>
        <v>0</v>
      </c>
      <c r="N439" s="72">
        <v>0.62</v>
      </c>
    </row>
    <row r="440" spans="2:14" ht="15">
      <c r="B440" s="65" t="s">
        <v>773</v>
      </c>
      <c r="C440" s="66" t="s">
        <v>774</v>
      </c>
      <c r="D440" s="67"/>
      <c r="E440" s="67"/>
      <c r="F440" s="67"/>
      <c r="G440" s="67"/>
      <c r="H440" s="67"/>
      <c r="I440" s="67"/>
      <c r="J440" s="67"/>
      <c r="K440" s="68"/>
      <c r="N440" s="72"/>
    </row>
    <row r="441" spans="2:14" ht="14.25">
      <c r="B441" s="45" t="s">
        <v>775</v>
      </c>
      <c r="C441" s="44" t="s">
        <v>776</v>
      </c>
      <c r="D441" s="49" t="s">
        <v>39</v>
      </c>
      <c r="E441" s="55">
        <v>2</v>
      </c>
      <c r="F441" s="38"/>
      <c r="G441" s="38"/>
      <c r="H441" s="37">
        <f aca="true" t="shared" si="69" ref="H441:H458">IF(E441&lt;&gt;"",TRUNC(F441,2)+TRUNC(G441,2),"")</f>
        <v>0</v>
      </c>
      <c r="I441" s="39"/>
      <c r="J441" s="37">
        <f aca="true" t="shared" si="70" ref="J441:J458">IF(E441&lt;&gt;"",TRUNC(H441*(1+TRUNC(I441,4)),2),"")</f>
        <v>0</v>
      </c>
      <c r="K441" s="37">
        <f aca="true" t="shared" si="71" ref="K441:K458">IF(E441&lt;&gt;"",TRUNC(TRUNC(J441,2)*TRUNC(E441,2),2),"")</f>
        <v>0</v>
      </c>
      <c r="N441" s="72">
        <v>68.21</v>
      </c>
    </row>
    <row r="442" spans="2:14" ht="42.75">
      <c r="B442" s="45" t="s">
        <v>777</v>
      </c>
      <c r="C442" s="44" t="s">
        <v>778</v>
      </c>
      <c r="D442" s="50" t="s">
        <v>39</v>
      </c>
      <c r="E442" s="55">
        <v>4</v>
      </c>
      <c r="F442" s="38"/>
      <c r="G442" s="38"/>
      <c r="H442" s="37">
        <f t="shared" si="69"/>
        <v>0</v>
      </c>
      <c r="I442" s="39"/>
      <c r="J442" s="37">
        <f t="shared" si="70"/>
        <v>0</v>
      </c>
      <c r="K442" s="37">
        <f t="shared" si="71"/>
        <v>0</v>
      </c>
      <c r="N442" s="72">
        <v>42.68</v>
      </c>
    </row>
    <row r="443" spans="2:14" ht="42.75">
      <c r="B443" s="45" t="s">
        <v>779</v>
      </c>
      <c r="C443" s="44" t="s">
        <v>780</v>
      </c>
      <c r="D443" s="50" t="s">
        <v>55</v>
      </c>
      <c r="E443" s="55">
        <v>12</v>
      </c>
      <c r="F443" s="38"/>
      <c r="G443" s="38"/>
      <c r="H443" s="37">
        <f t="shared" si="69"/>
        <v>0</v>
      </c>
      <c r="I443" s="39"/>
      <c r="J443" s="37">
        <f t="shared" si="70"/>
        <v>0</v>
      </c>
      <c r="K443" s="37">
        <f t="shared" si="71"/>
        <v>0</v>
      </c>
      <c r="N443" s="72">
        <v>61.47</v>
      </c>
    </row>
    <row r="444" spans="2:14" ht="14.25">
      <c r="B444" s="45" t="s">
        <v>781</v>
      </c>
      <c r="C444" s="44" t="s">
        <v>776</v>
      </c>
      <c r="D444" s="49" t="s">
        <v>39</v>
      </c>
      <c r="E444" s="55">
        <v>2</v>
      </c>
      <c r="F444" s="38"/>
      <c r="G444" s="38"/>
      <c r="H444" s="37">
        <f t="shared" si="69"/>
        <v>0</v>
      </c>
      <c r="I444" s="39"/>
      <c r="J444" s="37">
        <f t="shared" si="70"/>
        <v>0</v>
      </c>
      <c r="K444" s="37">
        <f t="shared" si="71"/>
        <v>0</v>
      </c>
      <c r="N444" s="72">
        <v>8.71</v>
      </c>
    </row>
    <row r="445" spans="2:14" ht="42.75">
      <c r="B445" s="45" t="s">
        <v>782</v>
      </c>
      <c r="C445" s="44" t="s">
        <v>738</v>
      </c>
      <c r="D445" s="50" t="s">
        <v>55</v>
      </c>
      <c r="E445" s="55">
        <v>2</v>
      </c>
      <c r="F445" s="38"/>
      <c r="G445" s="38"/>
      <c r="H445" s="37">
        <f t="shared" si="69"/>
        <v>0</v>
      </c>
      <c r="I445" s="39"/>
      <c r="J445" s="37">
        <f t="shared" si="70"/>
        <v>0</v>
      </c>
      <c r="K445" s="37">
        <f t="shared" si="71"/>
        <v>0</v>
      </c>
      <c r="N445" s="72">
        <v>11.55</v>
      </c>
    </row>
    <row r="446" spans="2:14" ht="28.5">
      <c r="B446" s="45" t="s">
        <v>783</v>
      </c>
      <c r="C446" s="44" t="s">
        <v>560</v>
      </c>
      <c r="D446" s="50" t="s">
        <v>39</v>
      </c>
      <c r="E446" s="57">
        <v>4</v>
      </c>
      <c r="F446" s="38"/>
      <c r="G446" s="38"/>
      <c r="H446" s="37">
        <f t="shared" si="69"/>
        <v>0</v>
      </c>
      <c r="I446" s="39"/>
      <c r="J446" s="37">
        <f t="shared" si="70"/>
        <v>0</v>
      </c>
      <c r="K446" s="37">
        <f t="shared" si="71"/>
        <v>0</v>
      </c>
      <c r="N446" s="72">
        <v>46.28</v>
      </c>
    </row>
    <row r="447" spans="2:14" ht="57">
      <c r="B447" s="45" t="s">
        <v>784</v>
      </c>
      <c r="C447" s="44" t="s">
        <v>785</v>
      </c>
      <c r="D447" s="49" t="s">
        <v>39</v>
      </c>
      <c r="E447" s="57">
        <v>2</v>
      </c>
      <c r="F447" s="38"/>
      <c r="G447" s="38"/>
      <c r="H447" s="37">
        <f t="shared" si="69"/>
        <v>0</v>
      </c>
      <c r="I447" s="39"/>
      <c r="J447" s="37">
        <f t="shared" si="70"/>
        <v>0</v>
      </c>
      <c r="K447" s="37">
        <f t="shared" si="71"/>
        <v>0</v>
      </c>
      <c r="N447" s="72">
        <v>462.81</v>
      </c>
    </row>
    <row r="448" spans="2:14" ht="14.25">
      <c r="B448" s="45" t="s">
        <v>786</v>
      </c>
      <c r="C448" s="44" t="s">
        <v>787</v>
      </c>
      <c r="D448" s="50" t="s">
        <v>55</v>
      </c>
      <c r="E448" s="57">
        <v>10</v>
      </c>
      <c r="F448" s="38"/>
      <c r="G448" s="38"/>
      <c r="H448" s="37">
        <f t="shared" si="69"/>
        <v>0</v>
      </c>
      <c r="I448" s="39"/>
      <c r="J448" s="37">
        <f t="shared" si="70"/>
        <v>0</v>
      </c>
      <c r="K448" s="37">
        <f t="shared" si="71"/>
        <v>0</v>
      </c>
      <c r="N448" s="72">
        <v>23.28</v>
      </c>
    </row>
    <row r="449" spans="2:14" ht="28.5">
      <c r="B449" s="45" t="s">
        <v>788</v>
      </c>
      <c r="C449" s="44" t="s">
        <v>789</v>
      </c>
      <c r="D449" s="50" t="s">
        <v>55</v>
      </c>
      <c r="E449" s="57">
        <v>5</v>
      </c>
      <c r="F449" s="38"/>
      <c r="G449" s="38"/>
      <c r="H449" s="37">
        <f t="shared" si="69"/>
        <v>0</v>
      </c>
      <c r="I449" s="39"/>
      <c r="J449" s="37">
        <f t="shared" si="70"/>
        <v>0</v>
      </c>
      <c r="K449" s="37">
        <f t="shared" si="71"/>
        <v>0</v>
      </c>
      <c r="N449" s="72">
        <v>18.13</v>
      </c>
    </row>
    <row r="450" spans="2:14" ht="28.5">
      <c r="B450" s="45" t="s">
        <v>790</v>
      </c>
      <c r="C450" s="44" t="s">
        <v>791</v>
      </c>
      <c r="D450" s="50" t="s">
        <v>39</v>
      </c>
      <c r="E450" s="57">
        <v>1</v>
      </c>
      <c r="F450" s="38"/>
      <c r="G450" s="38"/>
      <c r="H450" s="37">
        <f t="shared" si="69"/>
        <v>0</v>
      </c>
      <c r="I450" s="39"/>
      <c r="J450" s="37">
        <f t="shared" si="70"/>
        <v>0</v>
      </c>
      <c r="K450" s="37">
        <f t="shared" si="71"/>
        <v>0</v>
      </c>
      <c r="N450" s="72">
        <v>27.75</v>
      </c>
    </row>
    <row r="451" spans="2:14" ht="14.25">
      <c r="B451" s="45" t="s">
        <v>792</v>
      </c>
      <c r="C451" s="44" t="s">
        <v>793</v>
      </c>
      <c r="D451" s="49" t="s">
        <v>39</v>
      </c>
      <c r="E451" s="55">
        <v>6</v>
      </c>
      <c r="F451" s="38"/>
      <c r="G451" s="38"/>
      <c r="H451" s="37">
        <f t="shared" si="69"/>
        <v>0</v>
      </c>
      <c r="I451" s="39"/>
      <c r="J451" s="37">
        <f t="shared" si="70"/>
        <v>0</v>
      </c>
      <c r="K451" s="37">
        <f t="shared" si="71"/>
        <v>0</v>
      </c>
      <c r="N451" s="72">
        <v>3.57</v>
      </c>
    </row>
    <row r="452" spans="2:14" ht="14.25">
      <c r="B452" s="45" t="s">
        <v>794</v>
      </c>
      <c r="C452" s="44" t="s">
        <v>674</v>
      </c>
      <c r="D452" s="49" t="s">
        <v>55</v>
      </c>
      <c r="E452" s="55">
        <v>30</v>
      </c>
      <c r="F452" s="38"/>
      <c r="G452" s="38"/>
      <c r="H452" s="37">
        <f t="shared" si="69"/>
        <v>0</v>
      </c>
      <c r="I452" s="39"/>
      <c r="J452" s="37">
        <f t="shared" si="70"/>
        <v>0</v>
      </c>
      <c r="K452" s="37">
        <f t="shared" si="71"/>
        <v>0</v>
      </c>
      <c r="N452" s="72">
        <v>28.35</v>
      </c>
    </row>
    <row r="453" spans="2:14" ht="28.5">
      <c r="B453" s="45" t="s">
        <v>795</v>
      </c>
      <c r="C453" s="44" t="s">
        <v>796</v>
      </c>
      <c r="D453" s="50" t="s">
        <v>55</v>
      </c>
      <c r="E453" s="55">
        <v>9</v>
      </c>
      <c r="F453" s="38"/>
      <c r="G453" s="38"/>
      <c r="H453" s="37">
        <f t="shared" si="69"/>
        <v>0</v>
      </c>
      <c r="I453" s="39"/>
      <c r="J453" s="37">
        <f t="shared" si="70"/>
        <v>0</v>
      </c>
      <c r="K453" s="37">
        <f t="shared" si="71"/>
        <v>0</v>
      </c>
      <c r="N453" s="72">
        <v>13.54</v>
      </c>
    </row>
    <row r="454" spans="2:14" ht="14.25">
      <c r="B454" s="45" t="s">
        <v>797</v>
      </c>
      <c r="C454" s="44" t="s">
        <v>798</v>
      </c>
      <c r="D454" s="49" t="s">
        <v>39</v>
      </c>
      <c r="E454" s="43">
        <v>2</v>
      </c>
      <c r="F454" s="38"/>
      <c r="G454" s="38"/>
      <c r="H454" s="37">
        <f t="shared" si="69"/>
        <v>0</v>
      </c>
      <c r="I454" s="39"/>
      <c r="J454" s="37">
        <f t="shared" si="70"/>
        <v>0</v>
      </c>
      <c r="K454" s="37">
        <f t="shared" si="71"/>
        <v>0</v>
      </c>
      <c r="N454" s="72">
        <v>16.3</v>
      </c>
    </row>
    <row r="455" spans="2:14" ht="28.5">
      <c r="B455" s="45" t="s">
        <v>799</v>
      </c>
      <c r="C455" s="44" t="s">
        <v>800</v>
      </c>
      <c r="D455" s="50" t="s">
        <v>39</v>
      </c>
      <c r="E455" s="55">
        <v>2</v>
      </c>
      <c r="F455" s="38"/>
      <c r="G455" s="38"/>
      <c r="H455" s="37">
        <f t="shared" si="69"/>
        <v>0</v>
      </c>
      <c r="I455" s="39"/>
      <c r="J455" s="37">
        <f t="shared" si="70"/>
        <v>0</v>
      </c>
      <c r="K455" s="37">
        <f t="shared" si="71"/>
        <v>0</v>
      </c>
      <c r="N455" s="72">
        <v>23.42</v>
      </c>
    </row>
    <row r="456" spans="2:14" ht="28.5">
      <c r="B456" s="45" t="s">
        <v>801</v>
      </c>
      <c r="C456" s="44" t="s">
        <v>802</v>
      </c>
      <c r="D456" s="50" t="s">
        <v>39</v>
      </c>
      <c r="E456" s="55">
        <v>4</v>
      </c>
      <c r="F456" s="38"/>
      <c r="G456" s="38"/>
      <c r="H456" s="37">
        <f t="shared" si="69"/>
        <v>0</v>
      </c>
      <c r="I456" s="39"/>
      <c r="J456" s="37">
        <f t="shared" si="70"/>
        <v>0</v>
      </c>
      <c r="K456" s="37">
        <f t="shared" si="71"/>
        <v>0</v>
      </c>
      <c r="N456" s="72">
        <v>15.4</v>
      </c>
    </row>
    <row r="457" spans="2:14" ht="57">
      <c r="B457" s="45" t="s">
        <v>803</v>
      </c>
      <c r="C457" s="44" t="s">
        <v>804</v>
      </c>
      <c r="D457" s="50" t="s">
        <v>55</v>
      </c>
      <c r="E457" s="55">
        <v>6</v>
      </c>
      <c r="F457" s="38"/>
      <c r="G457" s="38"/>
      <c r="H457" s="37">
        <f t="shared" si="69"/>
        <v>0</v>
      </c>
      <c r="I457" s="39"/>
      <c r="J457" s="37">
        <f t="shared" si="70"/>
        <v>0</v>
      </c>
      <c r="K457" s="37">
        <f t="shared" si="71"/>
        <v>0</v>
      </c>
      <c r="N457" s="72">
        <v>2.79</v>
      </c>
    </row>
    <row r="458" spans="2:14" ht="42.75">
      <c r="B458" s="45" t="s">
        <v>805</v>
      </c>
      <c r="C458" s="44" t="s">
        <v>806</v>
      </c>
      <c r="D458" s="50" t="s">
        <v>39</v>
      </c>
      <c r="E458" s="55">
        <v>1</v>
      </c>
      <c r="F458" s="38"/>
      <c r="G458" s="38"/>
      <c r="H458" s="37">
        <f t="shared" si="69"/>
        <v>0</v>
      </c>
      <c r="I458" s="39"/>
      <c r="J458" s="37">
        <f t="shared" si="70"/>
        <v>0</v>
      </c>
      <c r="K458" s="37">
        <f t="shared" si="71"/>
        <v>0</v>
      </c>
      <c r="N458" s="72">
        <v>237.8</v>
      </c>
    </row>
    <row r="459" spans="2:14" ht="15">
      <c r="B459" s="65" t="s">
        <v>807</v>
      </c>
      <c r="C459" s="66" t="s">
        <v>601</v>
      </c>
      <c r="D459" s="67"/>
      <c r="E459" s="67"/>
      <c r="F459" s="67"/>
      <c r="G459" s="67"/>
      <c r="H459" s="67"/>
      <c r="I459" s="67"/>
      <c r="J459" s="67"/>
      <c r="K459" s="68"/>
      <c r="N459" s="72"/>
    </row>
    <row r="460" spans="2:14" ht="14.25">
      <c r="B460" s="45" t="s">
        <v>808</v>
      </c>
      <c r="C460" s="44" t="s">
        <v>809</v>
      </c>
      <c r="D460" s="49" t="s">
        <v>39</v>
      </c>
      <c r="E460" s="55">
        <v>1</v>
      </c>
      <c r="F460" s="38"/>
      <c r="G460" s="38"/>
      <c r="H460" s="37">
        <f aca="true" t="shared" si="72" ref="H460:H502">IF(E460&lt;&gt;"",TRUNC(F460,2)+TRUNC(G460,2),"")</f>
        <v>0</v>
      </c>
      <c r="I460" s="39"/>
      <c r="J460" s="37">
        <f aca="true" t="shared" si="73" ref="J460:J502">IF(E460&lt;&gt;"",TRUNC(H460*(1+TRUNC(I460,4)),2),"")</f>
        <v>0</v>
      </c>
      <c r="K460" s="37">
        <f aca="true" t="shared" si="74" ref="K460:K502">IF(E460&lt;&gt;"",TRUNC(TRUNC(J460,2)*TRUNC(E460,2),2),"")</f>
        <v>0</v>
      </c>
      <c r="N460" s="72">
        <v>780.06</v>
      </c>
    </row>
    <row r="461" spans="2:14" ht="14.25">
      <c r="B461" s="45" t="s">
        <v>810</v>
      </c>
      <c r="C461" s="44" t="s">
        <v>811</v>
      </c>
      <c r="D461" s="49" t="s">
        <v>39</v>
      </c>
      <c r="E461" s="55">
        <v>1</v>
      </c>
      <c r="F461" s="38"/>
      <c r="G461" s="38"/>
      <c r="H461" s="37">
        <f t="shared" si="72"/>
        <v>0</v>
      </c>
      <c r="I461" s="39"/>
      <c r="J461" s="37">
        <f t="shared" si="73"/>
        <v>0</v>
      </c>
      <c r="K461" s="37">
        <f t="shared" si="74"/>
        <v>0</v>
      </c>
      <c r="N461" s="72">
        <v>2408.34</v>
      </c>
    </row>
    <row r="462" spans="2:14" ht="14.25">
      <c r="B462" s="45" t="s">
        <v>812</v>
      </c>
      <c r="C462" s="44" t="s">
        <v>813</v>
      </c>
      <c r="D462" s="49" t="s">
        <v>39</v>
      </c>
      <c r="E462" s="55">
        <v>2</v>
      </c>
      <c r="F462" s="38"/>
      <c r="G462" s="38"/>
      <c r="H462" s="37">
        <f t="shared" si="72"/>
        <v>0</v>
      </c>
      <c r="I462" s="39"/>
      <c r="J462" s="37">
        <f t="shared" si="73"/>
        <v>0</v>
      </c>
      <c r="K462" s="37">
        <f t="shared" si="74"/>
        <v>0</v>
      </c>
      <c r="N462" s="72">
        <v>270.27</v>
      </c>
    </row>
    <row r="463" spans="2:14" ht="14.25">
      <c r="B463" s="45" t="s">
        <v>814</v>
      </c>
      <c r="C463" s="44" t="s">
        <v>815</v>
      </c>
      <c r="D463" s="49" t="s">
        <v>39</v>
      </c>
      <c r="E463" s="55">
        <v>1</v>
      </c>
      <c r="F463" s="38"/>
      <c r="G463" s="38"/>
      <c r="H463" s="37">
        <f t="shared" si="72"/>
        <v>0</v>
      </c>
      <c r="I463" s="39"/>
      <c r="J463" s="37">
        <f t="shared" si="73"/>
        <v>0</v>
      </c>
      <c r="K463" s="37">
        <f t="shared" si="74"/>
        <v>0</v>
      </c>
      <c r="N463" s="72">
        <v>68.68</v>
      </c>
    </row>
    <row r="464" spans="2:14" ht="14.25">
      <c r="B464" s="45" t="s">
        <v>816</v>
      </c>
      <c r="C464" s="44" t="s">
        <v>817</v>
      </c>
      <c r="D464" s="49" t="s">
        <v>39</v>
      </c>
      <c r="E464" s="55">
        <v>2</v>
      </c>
      <c r="F464" s="38"/>
      <c r="G464" s="38"/>
      <c r="H464" s="37">
        <f t="shared" si="72"/>
        <v>0</v>
      </c>
      <c r="I464" s="39"/>
      <c r="J464" s="37">
        <f t="shared" si="73"/>
        <v>0</v>
      </c>
      <c r="K464" s="37">
        <f t="shared" si="74"/>
        <v>0</v>
      </c>
      <c r="N464" s="72">
        <v>19.75</v>
      </c>
    </row>
    <row r="465" spans="2:14" ht="14.25">
      <c r="B465" s="45" t="s">
        <v>818</v>
      </c>
      <c r="C465" s="44" t="s">
        <v>819</v>
      </c>
      <c r="D465" s="49" t="s">
        <v>39</v>
      </c>
      <c r="E465" s="55">
        <v>3</v>
      </c>
      <c r="F465" s="38"/>
      <c r="G465" s="38"/>
      <c r="H465" s="37">
        <f t="shared" si="72"/>
        <v>0</v>
      </c>
      <c r="I465" s="39"/>
      <c r="J465" s="37">
        <f t="shared" si="73"/>
        <v>0</v>
      </c>
      <c r="K465" s="37">
        <f t="shared" si="74"/>
        <v>0</v>
      </c>
      <c r="N465" s="72">
        <v>19.75</v>
      </c>
    </row>
    <row r="466" spans="2:14" ht="14.25">
      <c r="B466" s="45" t="s">
        <v>820</v>
      </c>
      <c r="C466" s="44" t="s">
        <v>821</v>
      </c>
      <c r="D466" s="49" t="s">
        <v>39</v>
      </c>
      <c r="E466" s="55">
        <v>25</v>
      </c>
      <c r="F466" s="38"/>
      <c r="G466" s="38"/>
      <c r="H466" s="37">
        <f t="shared" si="72"/>
        <v>0</v>
      </c>
      <c r="I466" s="39"/>
      <c r="J466" s="37">
        <f t="shared" si="73"/>
        <v>0</v>
      </c>
      <c r="K466" s="37">
        <f t="shared" si="74"/>
        <v>0</v>
      </c>
      <c r="N466" s="72">
        <v>17.23</v>
      </c>
    </row>
    <row r="467" spans="2:14" ht="14.25">
      <c r="B467" s="45" t="s">
        <v>822</v>
      </c>
      <c r="C467" s="44" t="s">
        <v>823</v>
      </c>
      <c r="D467" s="49" t="s">
        <v>39</v>
      </c>
      <c r="E467" s="55">
        <v>24</v>
      </c>
      <c r="F467" s="38"/>
      <c r="G467" s="38"/>
      <c r="H467" s="37">
        <f t="shared" si="72"/>
        <v>0</v>
      </c>
      <c r="I467" s="39"/>
      <c r="J467" s="37">
        <f t="shared" si="73"/>
        <v>0</v>
      </c>
      <c r="K467" s="37">
        <f t="shared" si="74"/>
        <v>0</v>
      </c>
      <c r="N467" s="72">
        <v>32.46</v>
      </c>
    </row>
    <row r="468" spans="2:14" ht="28.5">
      <c r="B468" s="45" t="s">
        <v>824</v>
      </c>
      <c r="C468" s="44" t="s">
        <v>825</v>
      </c>
      <c r="D468" s="49" t="s">
        <v>39</v>
      </c>
      <c r="E468" s="55">
        <v>4</v>
      </c>
      <c r="F468" s="38"/>
      <c r="G468" s="38"/>
      <c r="H468" s="37">
        <f t="shared" si="72"/>
        <v>0</v>
      </c>
      <c r="I468" s="39"/>
      <c r="J468" s="37">
        <f t="shared" si="73"/>
        <v>0</v>
      </c>
      <c r="K468" s="37">
        <f t="shared" si="74"/>
        <v>0</v>
      </c>
      <c r="N468" s="72">
        <v>54.65</v>
      </c>
    </row>
    <row r="469" spans="2:14" ht="28.5">
      <c r="B469" s="45" t="s">
        <v>826</v>
      </c>
      <c r="C469" s="44" t="s">
        <v>827</v>
      </c>
      <c r="D469" s="49" t="s">
        <v>39</v>
      </c>
      <c r="E469" s="55">
        <v>10</v>
      </c>
      <c r="F469" s="38"/>
      <c r="G469" s="38"/>
      <c r="H469" s="37">
        <f t="shared" si="72"/>
        <v>0</v>
      </c>
      <c r="I469" s="39"/>
      <c r="J469" s="37">
        <f t="shared" si="73"/>
        <v>0</v>
      </c>
      <c r="K469" s="37">
        <f t="shared" si="74"/>
        <v>0</v>
      </c>
      <c r="N469" s="72">
        <v>87.96</v>
      </c>
    </row>
    <row r="470" spans="2:14" ht="42.75">
      <c r="B470" s="45" t="s">
        <v>828</v>
      </c>
      <c r="C470" s="44" t="s">
        <v>829</v>
      </c>
      <c r="D470" s="50" t="s">
        <v>39</v>
      </c>
      <c r="E470" s="43">
        <v>14</v>
      </c>
      <c r="F470" s="38"/>
      <c r="G470" s="38"/>
      <c r="H470" s="37">
        <f t="shared" si="72"/>
        <v>0</v>
      </c>
      <c r="I470" s="39"/>
      <c r="J470" s="37">
        <f t="shared" si="73"/>
        <v>0</v>
      </c>
      <c r="K470" s="37">
        <f t="shared" si="74"/>
        <v>0</v>
      </c>
      <c r="N470" s="72">
        <v>36.74</v>
      </c>
    </row>
    <row r="471" spans="2:14" ht="14.25">
      <c r="B471" s="45" t="s">
        <v>830</v>
      </c>
      <c r="C471" s="44" t="s">
        <v>831</v>
      </c>
      <c r="D471" s="49" t="s">
        <v>39</v>
      </c>
      <c r="E471" s="55">
        <v>4</v>
      </c>
      <c r="F471" s="38"/>
      <c r="G471" s="38"/>
      <c r="H471" s="37">
        <f t="shared" si="72"/>
        <v>0</v>
      </c>
      <c r="I471" s="39"/>
      <c r="J471" s="37">
        <f t="shared" si="73"/>
        <v>0</v>
      </c>
      <c r="K471" s="37">
        <f t="shared" si="74"/>
        <v>0</v>
      </c>
      <c r="N471" s="72">
        <v>522.45</v>
      </c>
    </row>
    <row r="472" spans="2:14" ht="42.75">
      <c r="B472" s="45" t="s">
        <v>832</v>
      </c>
      <c r="C472" s="44" t="s">
        <v>833</v>
      </c>
      <c r="D472" s="50" t="s">
        <v>55</v>
      </c>
      <c r="E472" s="55">
        <v>84</v>
      </c>
      <c r="F472" s="38"/>
      <c r="G472" s="38"/>
      <c r="H472" s="37">
        <f t="shared" si="72"/>
        <v>0</v>
      </c>
      <c r="I472" s="39"/>
      <c r="J472" s="37">
        <f t="shared" si="73"/>
        <v>0</v>
      </c>
      <c r="K472" s="37">
        <f t="shared" si="74"/>
        <v>0</v>
      </c>
      <c r="N472" s="72">
        <v>8.54</v>
      </c>
    </row>
    <row r="473" spans="2:14" ht="42.75">
      <c r="B473" s="45" t="s">
        <v>834</v>
      </c>
      <c r="C473" s="44" t="s">
        <v>829</v>
      </c>
      <c r="D473" s="50" t="s">
        <v>39</v>
      </c>
      <c r="E473" s="55">
        <v>1</v>
      </c>
      <c r="F473" s="38"/>
      <c r="G473" s="38"/>
      <c r="H473" s="37">
        <f t="shared" si="72"/>
        <v>0</v>
      </c>
      <c r="I473" s="39"/>
      <c r="J473" s="37">
        <f t="shared" si="73"/>
        <v>0</v>
      </c>
      <c r="K473" s="37">
        <f t="shared" si="74"/>
        <v>0</v>
      </c>
      <c r="N473" s="72">
        <v>36.74</v>
      </c>
    </row>
    <row r="474" spans="2:14" ht="42.75">
      <c r="B474" s="45" t="s">
        <v>835</v>
      </c>
      <c r="C474" s="44" t="s">
        <v>836</v>
      </c>
      <c r="D474" s="50" t="s">
        <v>39</v>
      </c>
      <c r="E474" s="55">
        <v>19</v>
      </c>
      <c r="F474" s="38"/>
      <c r="G474" s="38"/>
      <c r="H474" s="37">
        <f t="shared" si="72"/>
        <v>0</v>
      </c>
      <c r="I474" s="39"/>
      <c r="J474" s="37">
        <f t="shared" si="73"/>
        <v>0</v>
      </c>
      <c r="K474" s="37">
        <f t="shared" si="74"/>
        <v>0</v>
      </c>
      <c r="N474" s="72">
        <v>13.46</v>
      </c>
    </row>
    <row r="475" spans="2:14" ht="42.75">
      <c r="B475" s="45" t="s">
        <v>837</v>
      </c>
      <c r="C475" s="44" t="s">
        <v>838</v>
      </c>
      <c r="D475" s="50" t="s">
        <v>39</v>
      </c>
      <c r="E475" s="55">
        <v>57</v>
      </c>
      <c r="F475" s="38"/>
      <c r="G475" s="38"/>
      <c r="H475" s="37">
        <f t="shared" si="72"/>
        <v>0</v>
      </c>
      <c r="I475" s="39"/>
      <c r="J475" s="37">
        <f t="shared" si="73"/>
        <v>0</v>
      </c>
      <c r="K475" s="37">
        <f t="shared" si="74"/>
        <v>0</v>
      </c>
      <c r="N475" s="72">
        <v>8.4</v>
      </c>
    </row>
    <row r="476" spans="2:14" ht="57">
      <c r="B476" s="45" t="s">
        <v>839</v>
      </c>
      <c r="C476" s="44" t="s">
        <v>840</v>
      </c>
      <c r="D476" s="50" t="s">
        <v>55</v>
      </c>
      <c r="E476" s="55">
        <v>81</v>
      </c>
      <c r="F476" s="38"/>
      <c r="G476" s="38"/>
      <c r="H476" s="37">
        <f t="shared" si="72"/>
        <v>0</v>
      </c>
      <c r="I476" s="39"/>
      <c r="J476" s="37">
        <f t="shared" si="73"/>
        <v>0</v>
      </c>
      <c r="K476" s="37">
        <f t="shared" si="74"/>
        <v>0</v>
      </c>
      <c r="N476" s="72">
        <v>2.24</v>
      </c>
    </row>
    <row r="477" spans="2:14" ht="14.25">
      <c r="B477" s="45" t="s">
        <v>841</v>
      </c>
      <c r="C477" s="44" t="s">
        <v>842</v>
      </c>
      <c r="D477" s="49" t="s">
        <v>39</v>
      </c>
      <c r="E477" s="55">
        <v>1</v>
      </c>
      <c r="F477" s="38"/>
      <c r="G477" s="38"/>
      <c r="H477" s="37">
        <f t="shared" si="72"/>
        <v>0</v>
      </c>
      <c r="I477" s="39"/>
      <c r="J477" s="37">
        <f t="shared" si="73"/>
        <v>0</v>
      </c>
      <c r="K477" s="37">
        <f t="shared" si="74"/>
        <v>0</v>
      </c>
      <c r="N477" s="72">
        <v>28.91</v>
      </c>
    </row>
    <row r="478" spans="2:14" ht="42.75">
      <c r="B478" s="45" t="s">
        <v>843</v>
      </c>
      <c r="C478" s="44" t="s">
        <v>844</v>
      </c>
      <c r="D478" s="50" t="s">
        <v>55</v>
      </c>
      <c r="E478" s="55">
        <v>6</v>
      </c>
      <c r="F478" s="38"/>
      <c r="G478" s="38"/>
      <c r="H478" s="37">
        <f t="shared" si="72"/>
        <v>0</v>
      </c>
      <c r="I478" s="39"/>
      <c r="J478" s="37">
        <f t="shared" si="73"/>
        <v>0</v>
      </c>
      <c r="K478" s="37">
        <f t="shared" si="74"/>
        <v>0</v>
      </c>
      <c r="N478" s="72">
        <v>11.55</v>
      </c>
    </row>
    <row r="479" spans="2:14" ht="57">
      <c r="B479" s="45" t="s">
        <v>845</v>
      </c>
      <c r="C479" s="44" t="s">
        <v>804</v>
      </c>
      <c r="D479" s="50" t="s">
        <v>55</v>
      </c>
      <c r="E479" s="55">
        <v>4</v>
      </c>
      <c r="F479" s="38"/>
      <c r="G479" s="38"/>
      <c r="H479" s="37">
        <f t="shared" si="72"/>
        <v>0</v>
      </c>
      <c r="I479" s="39"/>
      <c r="J479" s="37">
        <f t="shared" si="73"/>
        <v>0</v>
      </c>
      <c r="K479" s="37">
        <f t="shared" si="74"/>
        <v>0</v>
      </c>
      <c r="N479" s="72">
        <v>2.79</v>
      </c>
    </row>
    <row r="480" spans="2:14" ht="42.75">
      <c r="B480" s="45" t="s">
        <v>846</v>
      </c>
      <c r="C480" s="44" t="s">
        <v>847</v>
      </c>
      <c r="D480" s="50" t="s">
        <v>39</v>
      </c>
      <c r="E480" s="55">
        <v>2</v>
      </c>
      <c r="F480" s="38"/>
      <c r="G480" s="38"/>
      <c r="H480" s="37">
        <f t="shared" si="72"/>
        <v>0</v>
      </c>
      <c r="I480" s="39"/>
      <c r="J480" s="37">
        <f t="shared" si="73"/>
        <v>0</v>
      </c>
      <c r="K480" s="37">
        <f t="shared" si="74"/>
        <v>0</v>
      </c>
      <c r="N480" s="72">
        <v>10.61</v>
      </c>
    </row>
    <row r="481" spans="2:14" ht="42.75">
      <c r="B481" s="45" t="s">
        <v>848</v>
      </c>
      <c r="C481" s="44" t="s">
        <v>849</v>
      </c>
      <c r="D481" s="50" t="s">
        <v>39</v>
      </c>
      <c r="E481" s="55">
        <v>1</v>
      </c>
      <c r="F481" s="38"/>
      <c r="G481" s="38"/>
      <c r="H481" s="37">
        <f t="shared" si="72"/>
        <v>0</v>
      </c>
      <c r="I481" s="39"/>
      <c r="J481" s="37">
        <f t="shared" si="73"/>
        <v>0</v>
      </c>
      <c r="K481" s="37">
        <f t="shared" si="74"/>
        <v>0</v>
      </c>
      <c r="N481" s="72">
        <v>17.41</v>
      </c>
    </row>
    <row r="482" spans="2:14" ht="42.75">
      <c r="B482" s="45" t="s">
        <v>850</v>
      </c>
      <c r="C482" s="44" t="s">
        <v>829</v>
      </c>
      <c r="D482" s="50" t="s">
        <v>39</v>
      </c>
      <c r="E482" s="55">
        <v>1</v>
      </c>
      <c r="F482" s="38"/>
      <c r="G482" s="38"/>
      <c r="H482" s="37">
        <f t="shared" si="72"/>
        <v>0</v>
      </c>
      <c r="I482" s="39"/>
      <c r="J482" s="37">
        <f t="shared" si="73"/>
        <v>0</v>
      </c>
      <c r="K482" s="37">
        <f t="shared" si="74"/>
        <v>0</v>
      </c>
      <c r="N482" s="72">
        <v>36.74</v>
      </c>
    </row>
    <row r="483" spans="2:14" ht="42.75">
      <c r="B483" s="45" t="s">
        <v>851</v>
      </c>
      <c r="C483" s="44" t="s">
        <v>852</v>
      </c>
      <c r="D483" s="50" t="s">
        <v>55</v>
      </c>
      <c r="E483" s="55">
        <v>9</v>
      </c>
      <c r="F483" s="38"/>
      <c r="G483" s="38"/>
      <c r="H483" s="37">
        <f t="shared" si="72"/>
        <v>0</v>
      </c>
      <c r="I483" s="39"/>
      <c r="J483" s="37">
        <f t="shared" si="73"/>
        <v>0</v>
      </c>
      <c r="K483" s="37">
        <f t="shared" si="74"/>
        <v>0</v>
      </c>
      <c r="N483" s="72">
        <v>14.64</v>
      </c>
    </row>
    <row r="484" spans="2:14" ht="42.75">
      <c r="B484" s="45" t="s">
        <v>853</v>
      </c>
      <c r="C484" s="44" t="s">
        <v>854</v>
      </c>
      <c r="D484" s="50" t="s">
        <v>39</v>
      </c>
      <c r="E484" s="55">
        <v>3</v>
      </c>
      <c r="F484" s="38"/>
      <c r="G484" s="38"/>
      <c r="H484" s="37">
        <f t="shared" si="72"/>
        <v>0</v>
      </c>
      <c r="I484" s="39"/>
      <c r="J484" s="37">
        <f t="shared" si="73"/>
        <v>0</v>
      </c>
      <c r="K484" s="37">
        <f t="shared" si="74"/>
        <v>0</v>
      </c>
      <c r="N484" s="72">
        <v>20.93</v>
      </c>
    </row>
    <row r="485" spans="2:14" ht="42.75">
      <c r="B485" s="45" t="s">
        <v>855</v>
      </c>
      <c r="C485" s="44" t="s">
        <v>856</v>
      </c>
      <c r="D485" s="50" t="s">
        <v>39</v>
      </c>
      <c r="E485" s="55">
        <v>6</v>
      </c>
      <c r="F485" s="38"/>
      <c r="G485" s="38"/>
      <c r="H485" s="37">
        <f t="shared" si="72"/>
        <v>0</v>
      </c>
      <c r="I485" s="39"/>
      <c r="J485" s="37">
        <f t="shared" si="73"/>
        <v>0</v>
      </c>
      <c r="K485" s="37">
        <f t="shared" si="74"/>
        <v>0</v>
      </c>
      <c r="N485" s="72">
        <v>13.46</v>
      </c>
    </row>
    <row r="486" spans="2:14" ht="57">
      <c r="B486" s="45" t="s">
        <v>857</v>
      </c>
      <c r="C486" s="44" t="s">
        <v>804</v>
      </c>
      <c r="D486" s="50" t="s">
        <v>55</v>
      </c>
      <c r="E486" s="55">
        <v>9</v>
      </c>
      <c r="F486" s="38"/>
      <c r="G486" s="38"/>
      <c r="H486" s="37">
        <f t="shared" si="72"/>
        <v>0</v>
      </c>
      <c r="I486" s="39"/>
      <c r="J486" s="37">
        <f t="shared" si="73"/>
        <v>0</v>
      </c>
      <c r="K486" s="37">
        <f t="shared" si="74"/>
        <v>0</v>
      </c>
      <c r="N486" s="72">
        <v>2.79</v>
      </c>
    </row>
    <row r="487" spans="2:14" ht="28.5">
      <c r="B487" s="45" t="s">
        <v>858</v>
      </c>
      <c r="C487" s="44" t="s">
        <v>859</v>
      </c>
      <c r="D487" s="49" t="s">
        <v>39</v>
      </c>
      <c r="E487" s="55">
        <v>3</v>
      </c>
      <c r="F487" s="38"/>
      <c r="G487" s="38"/>
      <c r="H487" s="37">
        <f t="shared" si="72"/>
        <v>0</v>
      </c>
      <c r="I487" s="39"/>
      <c r="J487" s="37">
        <f t="shared" si="73"/>
        <v>0</v>
      </c>
      <c r="K487" s="37">
        <f t="shared" si="74"/>
        <v>0</v>
      </c>
      <c r="N487" s="72">
        <v>53.63</v>
      </c>
    </row>
    <row r="488" spans="2:14" ht="14.25">
      <c r="B488" s="45" t="s">
        <v>860</v>
      </c>
      <c r="C488" s="44" t="s">
        <v>861</v>
      </c>
      <c r="D488" s="49" t="s">
        <v>55</v>
      </c>
      <c r="E488" s="55">
        <v>63</v>
      </c>
      <c r="F488" s="38"/>
      <c r="G488" s="38"/>
      <c r="H488" s="37">
        <f t="shared" si="72"/>
        <v>0</v>
      </c>
      <c r="I488" s="39"/>
      <c r="J488" s="37">
        <f t="shared" si="73"/>
        <v>0</v>
      </c>
      <c r="K488" s="37">
        <f t="shared" si="74"/>
        <v>0</v>
      </c>
      <c r="N488" s="72">
        <v>26.31</v>
      </c>
    </row>
    <row r="489" spans="2:14" ht="28.5">
      <c r="B489" s="45" t="s">
        <v>862</v>
      </c>
      <c r="C489" s="44" t="s">
        <v>863</v>
      </c>
      <c r="D489" s="49" t="s">
        <v>39</v>
      </c>
      <c r="E489" s="55">
        <v>18</v>
      </c>
      <c r="F489" s="38"/>
      <c r="G489" s="38"/>
      <c r="H489" s="37">
        <f t="shared" si="72"/>
        <v>0</v>
      </c>
      <c r="I489" s="39"/>
      <c r="J489" s="37">
        <f t="shared" si="73"/>
        <v>0</v>
      </c>
      <c r="K489" s="37">
        <f t="shared" si="74"/>
        <v>0</v>
      </c>
      <c r="N489" s="72">
        <v>25.43</v>
      </c>
    </row>
    <row r="490" spans="2:14" ht="14.25">
      <c r="B490" s="45" t="s">
        <v>864</v>
      </c>
      <c r="C490" s="44" t="s">
        <v>865</v>
      </c>
      <c r="D490" s="49" t="s">
        <v>39</v>
      </c>
      <c r="E490" s="55">
        <v>3</v>
      </c>
      <c r="F490" s="38"/>
      <c r="G490" s="38"/>
      <c r="H490" s="37">
        <f t="shared" si="72"/>
        <v>0</v>
      </c>
      <c r="I490" s="39"/>
      <c r="J490" s="37">
        <f t="shared" si="73"/>
        <v>0</v>
      </c>
      <c r="K490" s="37">
        <f t="shared" si="74"/>
        <v>0</v>
      </c>
      <c r="N490" s="72">
        <v>20.57</v>
      </c>
    </row>
    <row r="491" spans="2:14" ht="14.25">
      <c r="B491" s="45" t="s">
        <v>866</v>
      </c>
      <c r="C491" s="44" t="s">
        <v>867</v>
      </c>
      <c r="D491" s="49" t="s">
        <v>39</v>
      </c>
      <c r="E491" s="55">
        <v>21</v>
      </c>
      <c r="F491" s="38"/>
      <c r="G491" s="38"/>
      <c r="H491" s="37">
        <f t="shared" si="72"/>
        <v>0</v>
      </c>
      <c r="I491" s="39"/>
      <c r="J491" s="37">
        <f t="shared" si="73"/>
        <v>0</v>
      </c>
      <c r="K491" s="37">
        <f t="shared" si="74"/>
        <v>0</v>
      </c>
      <c r="N491" s="72">
        <v>22.6</v>
      </c>
    </row>
    <row r="492" spans="2:14" ht="14.25">
      <c r="B492" s="45" t="s">
        <v>868</v>
      </c>
      <c r="C492" s="44" t="s">
        <v>869</v>
      </c>
      <c r="D492" s="49" t="s">
        <v>39</v>
      </c>
      <c r="E492" s="55">
        <v>11</v>
      </c>
      <c r="F492" s="38"/>
      <c r="G492" s="38"/>
      <c r="H492" s="37">
        <f t="shared" si="72"/>
        <v>0</v>
      </c>
      <c r="I492" s="39"/>
      <c r="J492" s="37">
        <f t="shared" si="73"/>
        <v>0</v>
      </c>
      <c r="K492" s="37">
        <f t="shared" si="74"/>
        <v>0</v>
      </c>
      <c r="N492" s="72">
        <v>28.67</v>
      </c>
    </row>
    <row r="493" spans="2:14" ht="28.5">
      <c r="B493" s="45" t="s">
        <v>870</v>
      </c>
      <c r="C493" s="44" t="s">
        <v>871</v>
      </c>
      <c r="D493" s="49" t="s">
        <v>39</v>
      </c>
      <c r="E493" s="55">
        <v>42</v>
      </c>
      <c r="F493" s="38"/>
      <c r="G493" s="38"/>
      <c r="H493" s="37">
        <f t="shared" si="72"/>
        <v>0</v>
      </c>
      <c r="I493" s="39"/>
      <c r="J493" s="37">
        <f t="shared" si="73"/>
        <v>0</v>
      </c>
      <c r="K493" s="37">
        <f t="shared" si="74"/>
        <v>0</v>
      </c>
      <c r="N493" s="72">
        <v>32.33</v>
      </c>
    </row>
    <row r="494" spans="2:14" ht="14.25">
      <c r="B494" s="45" t="s">
        <v>872</v>
      </c>
      <c r="C494" s="44" t="s">
        <v>873</v>
      </c>
      <c r="D494" s="49" t="s">
        <v>39</v>
      </c>
      <c r="E494" s="55">
        <v>42</v>
      </c>
      <c r="F494" s="38"/>
      <c r="G494" s="38"/>
      <c r="H494" s="37">
        <f t="shared" si="72"/>
        <v>0</v>
      </c>
      <c r="I494" s="39"/>
      <c r="J494" s="37">
        <f t="shared" si="73"/>
        <v>0</v>
      </c>
      <c r="K494" s="37">
        <f t="shared" si="74"/>
        <v>0</v>
      </c>
      <c r="N494" s="72">
        <v>7.25</v>
      </c>
    </row>
    <row r="495" spans="2:14" ht="14.25">
      <c r="B495" s="45" t="s">
        <v>874</v>
      </c>
      <c r="C495" s="44" t="s">
        <v>875</v>
      </c>
      <c r="D495" s="49" t="s">
        <v>55</v>
      </c>
      <c r="E495" s="55">
        <v>25</v>
      </c>
      <c r="F495" s="38"/>
      <c r="G495" s="38"/>
      <c r="H495" s="37">
        <f t="shared" si="72"/>
        <v>0</v>
      </c>
      <c r="I495" s="39"/>
      <c r="J495" s="37">
        <f t="shared" si="73"/>
        <v>0</v>
      </c>
      <c r="K495" s="37">
        <f t="shared" si="74"/>
        <v>0</v>
      </c>
      <c r="N495" s="72">
        <v>19.4</v>
      </c>
    </row>
    <row r="496" spans="2:14" ht="42.75">
      <c r="B496" s="45" t="s">
        <v>876</v>
      </c>
      <c r="C496" s="44" t="s">
        <v>877</v>
      </c>
      <c r="D496" s="50" t="s">
        <v>55</v>
      </c>
      <c r="E496" s="55">
        <v>50</v>
      </c>
      <c r="F496" s="38"/>
      <c r="G496" s="38"/>
      <c r="H496" s="37">
        <f t="shared" si="72"/>
        <v>0</v>
      </c>
      <c r="I496" s="39"/>
      <c r="J496" s="37">
        <f t="shared" si="73"/>
        <v>0</v>
      </c>
      <c r="K496" s="37">
        <f t="shared" si="74"/>
        <v>0</v>
      </c>
      <c r="N496" s="72">
        <v>16.63</v>
      </c>
    </row>
    <row r="497" spans="2:14" ht="28.5">
      <c r="B497" s="45" t="s">
        <v>878</v>
      </c>
      <c r="C497" s="44" t="s">
        <v>879</v>
      </c>
      <c r="D497" s="50" t="s">
        <v>39</v>
      </c>
      <c r="E497" s="54">
        <v>7</v>
      </c>
      <c r="F497" s="38"/>
      <c r="G497" s="38"/>
      <c r="H497" s="37">
        <f t="shared" si="72"/>
        <v>0</v>
      </c>
      <c r="I497" s="39"/>
      <c r="J497" s="37">
        <f t="shared" si="73"/>
        <v>0</v>
      </c>
      <c r="K497" s="37">
        <f t="shared" si="74"/>
        <v>0</v>
      </c>
      <c r="N497" s="72">
        <v>19.68</v>
      </c>
    </row>
    <row r="498" spans="2:14" ht="42.75">
      <c r="B498" s="45" t="s">
        <v>880</v>
      </c>
      <c r="C498" s="44" t="s">
        <v>652</v>
      </c>
      <c r="D498" s="50" t="s">
        <v>55</v>
      </c>
      <c r="E498" s="55">
        <v>25</v>
      </c>
      <c r="F498" s="38"/>
      <c r="G498" s="38"/>
      <c r="H498" s="37">
        <f t="shared" si="72"/>
        <v>0</v>
      </c>
      <c r="I498" s="39"/>
      <c r="J498" s="37">
        <f t="shared" si="73"/>
        <v>0</v>
      </c>
      <c r="K498" s="37">
        <f t="shared" si="74"/>
        <v>0</v>
      </c>
      <c r="N498" s="72">
        <v>6.77</v>
      </c>
    </row>
    <row r="499" spans="2:14" ht="14.25">
      <c r="B499" s="45" t="s">
        <v>881</v>
      </c>
      <c r="C499" s="44" t="s">
        <v>882</v>
      </c>
      <c r="D499" s="49" t="s">
        <v>39</v>
      </c>
      <c r="E499" s="57">
        <v>2</v>
      </c>
      <c r="F499" s="38"/>
      <c r="G499" s="38"/>
      <c r="H499" s="37">
        <f t="shared" si="72"/>
        <v>0</v>
      </c>
      <c r="I499" s="39"/>
      <c r="J499" s="37">
        <f t="shared" si="73"/>
        <v>0</v>
      </c>
      <c r="K499" s="37">
        <f t="shared" si="74"/>
        <v>0</v>
      </c>
      <c r="N499" s="72">
        <v>19.95</v>
      </c>
    </row>
    <row r="500" spans="2:14" ht="14.25">
      <c r="B500" s="45" t="s">
        <v>883</v>
      </c>
      <c r="C500" s="44" t="s">
        <v>884</v>
      </c>
      <c r="D500" s="49" t="s">
        <v>39</v>
      </c>
      <c r="E500" s="57">
        <v>1</v>
      </c>
      <c r="F500" s="38"/>
      <c r="G500" s="38"/>
      <c r="H500" s="37">
        <f t="shared" si="72"/>
        <v>0</v>
      </c>
      <c r="I500" s="39"/>
      <c r="J500" s="37">
        <f t="shared" si="73"/>
        <v>0</v>
      </c>
      <c r="K500" s="37">
        <f t="shared" si="74"/>
        <v>0</v>
      </c>
      <c r="N500" s="72">
        <v>723.2</v>
      </c>
    </row>
    <row r="501" spans="2:14" ht="42.75">
      <c r="B501" s="45" t="s">
        <v>885</v>
      </c>
      <c r="C501" s="44" t="s">
        <v>886</v>
      </c>
      <c r="D501" s="50" t="s">
        <v>55</v>
      </c>
      <c r="E501" s="55">
        <v>5</v>
      </c>
      <c r="F501" s="38"/>
      <c r="G501" s="38"/>
      <c r="H501" s="37">
        <f t="shared" si="72"/>
        <v>0</v>
      </c>
      <c r="I501" s="39"/>
      <c r="J501" s="37">
        <f t="shared" si="73"/>
        <v>0</v>
      </c>
      <c r="K501" s="37">
        <f t="shared" si="74"/>
        <v>0</v>
      </c>
      <c r="N501" s="72">
        <v>7.5</v>
      </c>
    </row>
    <row r="502" spans="2:14" ht="14.25">
      <c r="B502" s="45" t="s">
        <v>887</v>
      </c>
      <c r="C502" s="44" t="s">
        <v>888</v>
      </c>
      <c r="D502" s="49" t="s">
        <v>55</v>
      </c>
      <c r="E502" s="55">
        <v>900</v>
      </c>
      <c r="F502" s="38"/>
      <c r="G502" s="38"/>
      <c r="H502" s="37">
        <f t="shared" si="72"/>
        <v>0</v>
      </c>
      <c r="I502" s="39"/>
      <c r="J502" s="37">
        <f t="shared" si="73"/>
        <v>0</v>
      </c>
      <c r="K502" s="37">
        <f t="shared" si="74"/>
        <v>0</v>
      </c>
      <c r="N502" s="72">
        <v>8.41</v>
      </c>
    </row>
    <row r="503" spans="2:14" ht="15">
      <c r="B503" s="65">
        <v>10</v>
      </c>
      <c r="C503" s="66" t="s">
        <v>889</v>
      </c>
      <c r="D503" s="67"/>
      <c r="E503" s="67"/>
      <c r="F503" s="67"/>
      <c r="G503" s="67"/>
      <c r="H503" s="67"/>
      <c r="I503" s="67"/>
      <c r="J503" s="67"/>
      <c r="K503" s="68"/>
      <c r="N503" s="72"/>
    </row>
    <row r="504" spans="2:14" ht="15">
      <c r="B504" s="65" t="s">
        <v>890</v>
      </c>
      <c r="C504" s="66" t="s">
        <v>891</v>
      </c>
      <c r="D504" s="67"/>
      <c r="E504" s="67"/>
      <c r="F504" s="67"/>
      <c r="G504" s="67"/>
      <c r="H504" s="67"/>
      <c r="I504" s="67"/>
      <c r="J504" s="67"/>
      <c r="K504" s="68"/>
      <c r="N504" s="72"/>
    </row>
    <row r="505" spans="2:14" ht="14.25">
      <c r="B505" s="56" t="s">
        <v>892</v>
      </c>
      <c r="C505" s="44" t="s">
        <v>893</v>
      </c>
      <c r="D505" s="49" t="s">
        <v>55</v>
      </c>
      <c r="E505" s="58">
        <v>100</v>
      </c>
      <c r="F505" s="38"/>
      <c r="G505" s="38"/>
      <c r="H505" s="37">
        <f>IF(E505&lt;&gt;"",TRUNC(F505,2)+TRUNC(G505,2),"")</f>
        <v>0</v>
      </c>
      <c r="I505" s="39"/>
      <c r="J505" s="37">
        <f>IF(E505&lt;&gt;"",TRUNC(H505*(1+TRUNC(I505,4)),2),"")</f>
        <v>0</v>
      </c>
      <c r="K505" s="37">
        <f>IF(E505&lt;&gt;"",TRUNC(TRUNC(J505,2)*TRUNC(E505,2),2),"")</f>
        <v>0</v>
      </c>
      <c r="N505" s="72">
        <v>26.75</v>
      </c>
    </row>
    <row r="506" spans="2:14" ht="14.25">
      <c r="B506" s="56" t="s">
        <v>894</v>
      </c>
      <c r="C506" s="44" t="s">
        <v>895</v>
      </c>
      <c r="D506" s="49" t="s">
        <v>55</v>
      </c>
      <c r="E506" s="58">
        <v>2</v>
      </c>
      <c r="F506" s="38"/>
      <c r="G506" s="38"/>
      <c r="H506" s="37">
        <f>IF(E506&lt;&gt;"",TRUNC(F506,2)+TRUNC(G506,2),"")</f>
        <v>0</v>
      </c>
      <c r="I506" s="39"/>
      <c r="J506" s="37">
        <f>IF(E506&lt;&gt;"",TRUNC(H506*(1+TRUNC(I506,4)),2),"")</f>
        <v>0</v>
      </c>
      <c r="K506" s="37">
        <f>IF(E506&lt;&gt;"",TRUNC(TRUNC(J506,2)*TRUNC(E506,2),2),"")</f>
        <v>0</v>
      </c>
      <c r="N506" s="72">
        <v>31.94</v>
      </c>
    </row>
    <row r="507" spans="2:14" ht="14.25">
      <c r="B507" s="56" t="s">
        <v>896</v>
      </c>
      <c r="C507" s="44" t="s">
        <v>897</v>
      </c>
      <c r="D507" s="49" t="s">
        <v>55</v>
      </c>
      <c r="E507" s="59">
        <v>100</v>
      </c>
      <c r="F507" s="38"/>
      <c r="G507" s="38"/>
      <c r="H507" s="37">
        <f>IF(E507&lt;&gt;"",TRUNC(F507,2)+TRUNC(G507,2),"")</f>
        <v>0</v>
      </c>
      <c r="I507" s="39"/>
      <c r="J507" s="37">
        <f>IF(E507&lt;&gt;"",TRUNC(H507*(1+TRUNC(I507,4)),2),"")</f>
        <v>0</v>
      </c>
      <c r="K507" s="37">
        <f>IF(E507&lt;&gt;"",TRUNC(TRUNC(J507,2)*TRUNC(E507,2),2),"")</f>
        <v>0</v>
      </c>
      <c r="N507" s="72">
        <v>25.68</v>
      </c>
    </row>
    <row r="508" spans="2:14" ht="14.25">
      <c r="B508" s="56" t="s">
        <v>898</v>
      </c>
      <c r="C508" s="44" t="s">
        <v>899</v>
      </c>
      <c r="D508" s="49" t="s">
        <v>55</v>
      </c>
      <c r="E508" s="59">
        <v>2</v>
      </c>
      <c r="F508" s="38"/>
      <c r="G508" s="38"/>
      <c r="H508" s="37">
        <f>IF(E508&lt;&gt;"",TRUNC(F508,2)+TRUNC(G508,2),"")</f>
        <v>0</v>
      </c>
      <c r="I508" s="39"/>
      <c r="J508" s="37">
        <f>IF(E508&lt;&gt;"",TRUNC(H508*(1+TRUNC(I508,4)),2),"")</f>
        <v>0</v>
      </c>
      <c r="K508" s="37">
        <f>IF(E508&lt;&gt;"",TRUNC(TRUNC(J508,2)*TRUNC(E508,2),2),"")</f>
        <v>0</v>
      </c>
      <c r="N508" s="72">
        <v>39.91</v>
      </c>
    </row>
    <row r="509" spans="2:14" ht="15">
      <c r="B509" s="65" t="s">
        <v>900</v>
      </c>
      <c r="C509" s="66" t="s">
        <v>901</v>
      </c>
      <c r="D509" s="67"/>
      <c r="E509" s="67"/>
      <c r="F509" s="67"/>
      <c r="G509" s="67"/>
      <c r="H509" s="67"/>
      <c r="I509" s="67"/>
      <c r="J509" s="67"/>
      <c r="K509" s="68"/>
      <c r="N509" s="72"/>
    </row>
    <row r="510" spans="2:14" ht="28.5">
      <c r="B510" s="56" t="s">
        <v>902</v>
      </c>
      <c r="C510" s="44" t="s">
        <v>903</v>
      </c>
      <c r="D510" s="49" t="s">
        <v>55</v>
      </c>
      <c r="E510" s="58">
        <v>100</v>
      </c>
      <c r="F510" s="38"/>
      <c r="G510" s="38"/>
      <c r="H510" s="37">
        <f>IF(E510&lt;&gt;"",TRUNC(F510,2)+TRUNC(G510,2),"")</f>
        <v>0</v>
      </c>
      <c r="I510" s="39"/>
      <c r="J510" s="37">
        <f>IF(E510&lt;&gt;"",TRUNC(H510*(1+TRUNC(I510,4)),2),"")</f>
        <v>0</v>
      </c>
      <c r="K510" s="37">
        <f>IF(E510&lt;&gt;"",TRUNC(TRUNC(J510,2)*TRUNC(E510,2),2),"")</f>
        <v>0</v>
      </c>
      <c r="N510" s="72">
        <v>11.95</v>
      </c>
    </row>
    <row r="511" spans="2:14" ht="28.5">
      <c r="B511" s="56" t="s">
        <v>904</v>
      </c>
      <c r="C511" s="44" t="s">
        <v>905</v>
      </c>
      <c r="D511" s="49" t="s">
        <v>55</v>
      </c>
      <c r="E511" s="58">
        <v>2</v>
      </c>
      <c r="F511" s="38"/>
      <c r="G511" s="38"/>
      <c r="H511" s="37">
        <f>IF(E511&lt;&gt;"",TRUNC(F511,2)+TRUNC(G511,2),"")</f>
        <v>0</v>
      </c>
      <c r="I511" s="39"/>
      <c r="J511" s="37">
        <f>IF(E511&lt;&gt;"",TRUNC(H511*(1+TRUNC(I511,4)),2),"")</f>
        <v>0</v>
      </c>
      <c r="K511" s="37">
        <f>IF(E511&lt;&gt;"",TRUNC(TRUNC(J511,2)*TRUNC(E511,2),2),"")</f>
        <v>0</v>
      </c>
      <c r="N511" s="72">
        <v>12.45</v>
      </c>
    </row>
    <row r="512" spans="2:14" ht="28.5">
      <c r="B512" s="56" t="s">
        <v>906</v>
      </c>
      <c r="C512" s="44" t="s">
        <v>907</v>
      </c>
      <c r="D512" s="49" t="s">
        <v>55</v>
      </c>
      <c r="E512" s="59">
        <v>100</v>
      </c>
      <c r="F512" s="38"/>
      <c r="G512" s="38"/>
      <c r="H512" s="37">
        <f>IF(E512&lt;&gt;"",TRUNC(F512,2)+TRUNC(G512,2),"")</f>
        <v>0</v>
      </c>
      <c r="I512" s="39"/>
      <c r="J512" s="37">
        <f>IF(E512&lt;&gt;"",TRUNC(H512*(1+TRUNC(I512,4)),2),"")</f>
        <v>0</v>
      </c>
      <c r="K512" s="37">
        <f>IF(E512&lt;&gt;"",TRUNC(TRUNC(J512,2)*TRUNC(E512,2),2),"")</f>
        <v>0</v>
      </c>
      <c r="N512" s="72">
        <v>13.3</v>
      </c>
    </row>
    <row r="513" spans="2:14" ht="28.5">
      <c r="B513" s="56" t="s">
        <v>908</v>
      </c>
      <c r="C513" s="44" t="s">
        <v>909</v>
      </c>
      <c r="D513" s="49" t="s">
        <v>55</v>
      </c>
      <c r="E513" s="59">
        <v>2</v>
      </c>
      <c r="F513" s="38"/>
      <c r="G513" s="38"/>
      <c r="H513" s="37">
        <f>IF(E513&lt;&gt;"",TRUNC(F513,2)+TRUNC(G513,2),"")</f>
        <v>0</v>
      </c>
      <c r="I513" s="39"/>
      <c r="J513" s="37">
        <f>IF(E513&lt;&gt;"",TRUNC(H513*(1+TRUNC(I513,4)),2),"")</f>
        <v>0</v>
      </c>
      <c r="K513" s="37">
        <f>IF(E513&lt;&gt;"",TRUNC(TRUNC(J513,2)*TRUNC(E513,2),2),"")</f>
        <v>0</v>
      </c>
      <c r="N513" s="72">
        <v>15.7</v>
      </c>
    </row>
    <row r="514" spans="2:14" ht="15">
      <c r="B514" s="65" t="s">
        <v>910</v>
      </c>
      <c r="C514" s="66" t="s">
        <v>911</v>
      </c>
      <c r="D514" s="67"/>
      <c r="E514" s="67"/>
      <c r="F514" s="67"/>
      <c r="G514" s="67"/>
      <c r="H514" s="67"/>
      <c r="I514" s="67"/>
      <c r="J514" s="67"/>
      <c r="K514" s="68"/>
      <c r="N514" s="72"/>
    </row>
    <row r="515" spans="2:14" ht="42.75">
      <c r="B515" s="56" t="s">
        <v>912</v>
      </c>
      <c r="C515" s="44" t="s">
        <v>913</v>
      </c>
      <c r="D515" s="50" t="s">
        <v>55</v>
      </c>
      <c r="E515" s="43">
        <v>115</v>
      </c>
      <c r="F515" s="38"/>
      <c r="G515" s="38"/>
      <c r="H515" s="37">
        <f>IF(E515&lt;&gt;"",TRUNC(F515,2)+TRUNC(G515,2),"")</f>
        <v>0</v>
      </c>
      <c r="I515" s="39"/>
      <c r="J515" s="37">
        <f>IF(E515&lt;&gt;"",TRUNC(H515*(1+TRUNC(I515,4)),2),"")</f>
        <v>0</v>
      </c>
      <c r="K515" s="37">
        <f>IF(E515&lt;&gt;"",TRUNC(TRUNC(J515,2)*TRUNC(E515,2),2),"")</f>
        <v>0</v>
      </c>
      <c r="N515" s="72">
        <v>12.21</v>
      </c>
    </row>
    <row r="516" spans="2:14" ht="42.75">
      <c r="B516" s="56" t="s">
        <v>914</v>
      </c>
      <c r="C516" s="44" t="s">
        <v>607</v>
      </c>
      <c r="D516" s="50" t="s">
        <v>55</v>
      </c>
      <c r="E516" s="43">
        <v>805</v>
      </c>
      <c r="F516" s="38"/>
      <c r="G516" s="38"/>
      <c r="H516" s="37">
        <f>IF(E516&lt;&gt;"",TRUNC(F516,2)+TRUNC(G516,2),"")</f>
        <v>0</v>
      </c>
      <c r="I516" s="39"/>
      <c r="J516" s="37">
        <f>IF(E516&lt;&gt;"",TRUNC(H516*(1+TRUNC(I516,4)),2),"")</f>
        <v>0</v>
      </c>
      <c r="K516" s="37">
        <f>IF(E516&lt;&gt;"",TRUNC(TRUNC(J516,2)*TRUNC(E516,2),2),"")</f>
        <v>0</v>
      </c>
      <c r="N516" s="72">
        <v>3.24</v>
      </c>
    </row>
    <row r="517" spans="2:14" ht="14.25">
      <c r="B517" s="56" t="s">
        <v>915</v>
      </c>
      <c r="C517" s="44" t="s">
        <v>916</v>
      </c>
      <c r="D517" s="49" t="s">
        <v>55</v>
      </c>
      <c r="E517" s="43">
        <v>20</v>
      </c>
      <c r="F517" s="38"/>
      <c r="G517" s="38"/>
      <c r="H517" s="37">
        <f>IF(E517&lt;&gt;"",TRUNC(F517,2)+TRUNC(G517,2),"")</f>
        <v>0</v>
      </c>
      <c r="I517" s="39"/>
      <c r="J517" s="37">
        <f>IF(E517&lt;&gt;"",TRUNC(H517*(1+TRUNC(I517,4)),2),"")</f>
        <v>0</v>
      </c>
      <c r="K517" s="37">
        <f>IF(E517&lt;&gt;"",TRUNC(TRUNC(J517,2)*TRUNC(E517,2),2),"")</f>
        <v>0</v>
      </c>
      <c r="N517" s="72">
        <v>42.04</v>
      </c>
    </row>
    <row r="518" spans="2:14" ht="15">
      <c r="B518" s="65" t="s">
        <v>917</v>
      </c>
      <c r="C518" s="66" t="s">
        <v>918</v>
      </c>
      <c r="D518" s="67"/>
      <c r="E518" s="67"/>
      <c r="F518" s="67"/>
      <c r="G518" s="67"/>
      <c r="H518" s="67"/>
      <c r="I518" s="67"/>
      <c r="J518" s="67"/>
      <c r="K518" s="68"/>
      <c r="N518" s="72"/>
    </row>
    <row r="519" spans="2:14" ht="28.5">
      <c r="B519" s="56" t="s">
        <v>919</v>
      </c>
      <c r="C519" s="44" t="s">
        <v>920</v>
      </c>
      <c r="D519" s="49" t="s">
        <v>39</v>
      </c>
      <c r="E519" s="43">
        <v>8</v>
      </c>
      <c r="F519" s="38"/>
      <c r="G519" s="38"/>
      <c r="H519" s="37">
        <f>IF(E519&lt;&gt;"",TRUNC(F519,2)+TRUNC(G519,2),"")</f>
        <v>0</v>
      </c>
      <c r="I519" s="39"/>
      <c r="J519" s="37">
        <f>IF(E519&lt;&gt;"",TRUNC(H519*(1+TRUNC(I519,4)),2),"")</f>
        <v>0</v>
      </c>
      <c r="K519" s="37">
        <f>IF(E519&lt;&gt;"",TRUNC(TRUNC(J519,2)*TRUNC(E519,2),2),"")</f>
        <v>0</v>
      </c>
      <c r="N519" s="72">
        <v>4183.16</v>
      </c>
    </row>
    <row r="520" spans="2:14" ht="28.5">
      <c r="B520" s="56" t="s">
        <v>921</v>
      </c>
      <c r="C520" s="44" t="s">
        <v>922</v>
      </c>
      <c r="D520" s="49" t="s">
        <v>39</v>
      </c>
      <c r="E520" s="43">
        <v>5</v>
      </c>
      <c r="F520" s="38"/>
      <c r="G520" s="38"/>
      <c r="H520" s="37">
        <f>IF(E520&lt;&gt;"",TRUNC(F520,2)+TRUNC(G520,2),"")</f>
        <v>0</v>
      </c>
      <c r="I520" s="39"/>
      <c r="J520" s="37">
        <f>IF(E520&lt;&gt;"",TRUNC(H520*(1+TRUNC(I520,4)),2),"")</f>
        <v>0</v>
      </c>
      <c r="K520" s="37">
        <f>IF(E520&lt;&gt;"",TRUNC(TRUNC(J520,2)*TRUNC(E520,2),2),"")</f>
        <v>0</v>
      </c>
      <c r="N520" s="72">
        <v>7681.51</v>
      </c>
    </row>
    <row r="521" spans="2:14" ht="28.5">
      <c r="B521" s="56" t="s">
        <v>923</v>
      </c>
      <c r="C521" s="44" t="s">
        <v>924</v>
      </c>
      <c r="D521" s="49" t="s">
        <v>39</v>
      </c>
      <c r="E521" s="43">
        <v>1</v>
      </c>
      <c r="F521" s="38"/>
      <c r="G521" s="38"/>
      <c r="H521" s="37">
        <f>IF(E521&lt;&gt;"",TRUNC(F521,2)+TRUNC(G521,2),"")</f>
        <v>0</v>
      </c>
      <c r="I521" s="39"/>
      <c r="J521" s="37">
        <f>IF(E521&lt;&gt;"",TRUNC(H521*(1+TRUNC(I521,4)),2),"")</f>
        <v>0</v>
      </c>
      <c r="K521" s="37">
        <f>IF(E521&lt;&gt;"",TRUNC(TRUNC(J521,2)*TRUNC(E521,2),2),"")</f>
        <v>0</v>
      </c>
      <c r="N521" s="72">
        <v>8723.35</v>
      </c>
    </row>
    <row r="522" spans="2:14" ht="14.25">
      <c r="B522" s="56" t="s">
        <v>925</v>
      </c>
      <c r="C522" s="44" t="s">
        <v>926</v>
      </c>
      <c r="D522" s="49" t="s">
        <v>39</v>
      </c>
      <c r="E522" s="43">
        <v>8</v>
      </c>
      <c r="F522" s="38"/>
      <c r="G522" s="38"/>
      <c r="H522" s="37">
        <f>IF(E522&lt;&gt;"",TRUNC(F522,2)+TRUNC(G522,2),"")</f>
        <v>0</v>
      </c>
      <c r="I522" s="39"/>
      <c r="J522" s="37">
        <f>IF(E522&lt;&gt;"",TRUNC(H522*(1+TRUNC(I522,4)),2),"")</f>
        <v>0</v>
      </c>
      <c r="K522" s="37">
        <f>IF(E522&lt;&gt;"",TRUNC(TRUNC(J522,2)*TRUNC(E522,2),2),"")</f>
        <v>0</v>
      </c>
      <c r="N522" s="72">
        <v>86.69</v>
      </c>
    </row>
    <row r="523" spans="2:14" ht="14.25">
      <c r="B523" s="56" t="s">
        <v>927</v>
      </c>
      <c r="C523" s="44" t="s">
        <v>928</v>
      </c>
      <c r="D523" s="49" t="s">
        <v>39</v>
      </c>
      <c r="E523" s="43">
        <v>6</v>
      </c>
      <c r="F523" s="38"/>
      <c r="G523" s="38"/>
      <c r="H523" s="37">
        <f>IF(E523&lt;&gt;"",TRUNC(F523,2)+TRUNC(G523,2),"")</f>
        <v>0</v>
      </c>
      <c r="I523" s="39"/>
      <c r="J523" s="37">
        <f>IF(E523&lt;&gt;"",TRUNC(H523*(1+TRUNC(I523,4)),2),"")</f>
        <v>0</v>
      </c>
      <c r="K523" s="37">
        <f>IF(E523&lt;&gt;"",TRUNC(TRUNC(J523,2)*TRUNC(E523,2),2),"")</f>
        <v>0</v>
      </c>
      <c r="N523" s="72">
        <v>138.03</v>
      </c>
    </row>
    <row r="524" spans="2:14" ht="15">
      <c r="B524" s="65" t="s">
        <v>929</v>
      </c>
      <c r="C524" s="66" t="s">
        <v>930</v>
      </c>
      <c r="D524" s="67"/>
      <c r="E524" s="67"/>
      <c r="F524" s="67"/>
      <c r="G524" s="67"/>
      <c r="H524" s="67"/>
      <c r="I524" s="67"/>
      <c r="J524" s="67"/>
      <c r="K524" s="68"/>
      <c r="N524" s="72"/>
    </row>
    <row r="525" spans="2:14" ht="14.25">
      <c r="B525" s="56" t="s">
        <v>931</v>
      </c>
      <c r="C525" s="44" t="s">
        <v>932</v>
      </c>
      <c r="D525" s="49" t="s">
        <v>39</v>
      </c>
      <c r="E525" s="43">
        <v>18</v>
      </c>
      <c r="F525" s="38"/>
      <c r="G525" s="38"/>
      <c r="H525" s="37">
        <f>IF(E525&lt;&gt;"",TRUNC(F525,2)+TRUNC(G525,2),"")</f>
        <v>0</v>
      </c>
      <c r="I525" s="39"/>
      <c r="J525" s="37">
        <f>IF(E525&lt;&gt;"",TRUNC(H525*(1+TRUNC(I525,4)),2),"")</f>
        <v>0</v>
      </c>
      <c r="K525" s="37">
        <f>IF(E525&lt;&gt;"",TRUNC(TRUNC(J525,2)*TRUNC(E525,2),2),"")</f>
        <v>0</v>
      </c>
      <c r="N525" s="72">
        <v>340.3</v>
      </c>
    </row>
    <row r="526" spans="2:14" ht="15">
      <c r="B526" s="65">
        <v>11</v>
      </c>
      <c r="C526" s="66" t="s">
        <v>933</v>
      </c>
      <c r="D526" s="67"/>
      <c r="E526" s="67"/>
      <c r="F526" s="67"/>
      <c r="G526" s="67"/>
      <c r="H526" s="67"/>
      <c r="I526" s="67"/>
      <c r="J526" s="67"/>
      <c r="K526" s="68"/>
      <c r="N526" s="72"/>
    </row>
    <row r="527" spans="2:14" ht="15">
      <c r="B527" s="65" t="s">
        <v>934</v>
      </c>
      <c r="C527" s="66" t="s">
        <v>935</v>
      </c>
      <c r="D527" s="67"/>
      <c r="E527" s="67"/>
      <c r="F527" s="67"/>
      <c r="G527" s="67"/>
      <c r="H527" s="67"/>
      <c r="I527" s="67"/>
      <c r="J527" s="67"/>
      <c r="K527" s="68"/>
      <c r="N527" s="72"/>
    </row>
    <row r="528" spans="2:14" ht="42.75">
      <c r="B528" s="52" t="s">
        <v>936</v>
      </c>
      <c r="C528" s="44" t="s">
        <v>937</v>
      </c>
      <c r="D528" s="49" t="s">
        <v>39</v>
      </c>
      <c r="E528" s="43">
        <v>2</v>
      </c>
      <c r="F528" s="38"/>
      <c r="G528" s="38"/>
      <c r="H528" s="37">
        <f aca="true" t="shared" si="75" ref="H528:H535">IF(E528&lt;&gt;"",TRUNC(F528,2)+TRUNC(G528,2),"")</f>
        <v>0</v>
      </c>
      <c r="I528" s="39"/>
      <c r="J528" s="37">
        <f aca="true" t="shared" si="76" ref="J528:J535">IF(E528&lt;&gt;"",TRUNC(H528*(1+TRUNC(I528,4)),2),"")</f>
        <v>0</v>
      </c>
      <c r="K528" s="37">
        <f aca="true" t="shared" si="77" ref="K528:K535">IF(E528&lt;&gt;"",TRUNC(TRUNC(J528,2)*TRUNC(E528,2),2),"")</f>
        <v>0</v>
      </c>
      <c r="N528" s="72">
        <v>717.22</v>
      </c>
    </row>
    <row r="529" spans="2:14" ht="57">
      <c r="B529" s="52" t="s">
        <v>938</v>
      </c>
      <c r="C529" s="44" t="s">
        <v>939</v>
      </c>
      <c r="D529" s="50" t="s">
        <v>39</v>
      </c>
      <c r="E529" s="43">
        <v>3</v>
      </c>
      <c r="F529" s="38"/>
      <c r="G529" s="38"/>
      <c r="H529" s="37">
        <f t="shared" si="75"/>
        <v>0</v>
      </c>
      <c r="I529" s="39"/>
      <c r="J529" s="37">
        <f t="shared" si="76"/>
        <v>0</v>
      </c>
      <c r="K529" s="37">
        <f t="shared" si="77"/>
        <v>0</v>
      </c>
      <c r="N529" s="72">
        <v>300.24</v>
      </c>
    </row>
    <row r="530" spans="2:14" ht="42.75">
      <c r="B530" s="52" t="s">
        <v>940</v>
      </c>
      <c r="C530" s="44" t="s">
        <v>941</v>
      </c>
      <c r="D530" s="50" t="s">
        <v>55</v>
      </c>
      <c r="E530" s="43">
        <v>60</v>
      </c>
      <c r="F530" s="38"/>
      <c r="G530" s="38"/>
      <c r="H530" s="37">
        <f t="shared" si="75"/>
        <v>0</v>
      </c>
      <c r="I530" s="39"/>
      <c r="J530" s="37">
        <f t="shared" si="76"/>
        <v>0</v>
      </c>
      <c r="K530" s="37">
        <f t="shared" si="77"/>
        <v>0</v>
      </c>
      <c r="N530" s="72">
        <v>112.24</v>
      </c>
    </row>
    <row r="531" spans="2:14" ht="42.75">
      <c r="B531" s="52" t="s">
        <v>942</v>
      </c>
      <c r="C531" s="44" t="s">
        <v>943</v>
      </c>
      <c r="D531" s="49" t="s">
        <v>55</v>
      </c>
      <c r="E531" s="43">
        <v>10</v>
      </c>
      <c r="F531" s="38"/>
      <c r="G531" s="38"/>
      <c r="H531" s="37">
        <f t="shared" si="75"/>
        <v>0</v>
      </c>
      <c r="I531" s="39"/>
      <c r="J531" s="37">
        <f t="shared" si="76"/>
        <v>0</v>
      </c>
      <c r="K531" s="37">
        <f t="shared" si="77"/>
        <v>0</v>
      </c>
      <c r="N531" s="72">
        <v>56.44</v>
      </c>
    </row>
    <row r="532" spans="2:14" ht="57">
      <c r="B532" s="52" t="s">
        <v>944</v>
      </c>
      <c r="C532" s="44" t="s">
        <v>945</v>
      </c>
      <c r="D532" s="50" t="s">
        <v>39</v>
      </c>
      <c r="E532" s="43">
        <v>4</v>
      </c>
      <c r="F532" s="38"/>
      <c r="G532" s="38"/>
      <c r="H532" s="37">
        <f t="shared" si="75"/>
        <v>0</v>
      </c>
      <c r="I532" s="39"/>
      <c r="J532" s="37">
        <f t="shared" si="76"/>
        <v>0</v>
      </c>
      <c r="K532" s="37">
        <f t="shared" si="77"/>
        <v>0</v>
      </c>
      <c r="N532" s="72">
        <v>92.7</v>
      </c>
    </row>
    <row r="533" spans="2:14" ht="42.75">
      <c r="B533" s="52" t="s">
        <v>946</v>
      </c>
      <c r="C533" s="44" t="s">
        <v>947</v>
      </c>
      <c r="D533" s="50" t="s">
        <v>39</v>
      </c>
      <c r="E533" s="43">
        <v>1</v>
      </c>
      <c r="F533" s="38"/>
      <c r="G533" s="38"/>
      <c r="H533" s="37">
        <f t="shared" si="75"/>
        <v>0</v>
      </c>
      <c r="I533" s="39"/>
      <c r="J533" s="37">
        <f t="shared" si="76"/>
        <v>0</v>
      </c>
      <c r="K533" s="37">
        <f t="shared" si="77"/>
        <v>0</v>
      </c>
      <c r="N533" s="72">
        <v>160.49</v>
      </c>
    </row>
    <row r="534" spans="2:14" ht="57">
      <c r="B534" s="52" t="s">
        <v>948</v>
      </c>
      <c r="C534" s="44" t="s">
        <v>949</v>
      </c>
      <c r="D534" s="50" t="s">
        <v>39</v>
      </c>
      <c r="E534" s="43">
        <v>5</v>
      </c>
      <c r="F534" s="38"/>
      <c r="G534" s="38"/>
      <c r="H534" s="37">
        <f t="shared" si="75"/>
        <v>0</v>
      </c>
      <c r="I534" s="39"/>
      <c r="J534" s="37">
        <f t="shared" si="76"/>
        <v>0</v>
      </c>
      <c r="K534" s="37">
        <f t="shared" si="77"/>
        <v>0</v>
      </c>
      <c r="N534" s="72">
        <v>127.18</v>
      </c>
    </row>
    <row r="535" spans="2:14" ht="42.75">
      <c r="B535" s="52" t="s">
        <v>950</v>
      </c>
      <c r="C535" s="44" t="s">
        <v>951</v>
      </c>
      <c r="D535" s="50" t="s">
        <v>39</v>
      </c>
      <c r="E535" s="43">
        <v>1</v>
      </c>
      <c r="F535" s="38"/>
      <c r="G535" s="38"/>
      <c r="H535" s="37">
        <f t="shared" si="75"/>
        <v>0</v>
      </c>
      <c r="I535" s="39"/>
      <c r="J535" s="37">
        <f t="shared" si="76"/>
        <v>0</v>
      </c>
      <c r="K535" s="37">
        <f t="shared" si="77"/>
        <v>0</v>
      </c>
      <c r="N535" s="72">
        <v>201.57</v>
      </c>
    </row>
    <row r="536" spans="2:14" ht="15">
      <c r="B536" s="65" t="s">
        <v>952</v>
      </c>
      <c r="C536" s="66" t="s">
        <v>953</v>
      </c>
      <c r="D536" s="67"/>
      <c r="E536" s="67"/>
      <c r="F536" s="67"/>
      <c r="G536" s="67"/>
      <c r="H536" s="67"/>
      <c r="I536" s="67"/>
      <c r="J536" s="67"/>
      <c r="K536" s="68"/>
      <c r="N536" s="72"/>
    </row>
    <row r="537" spans="2:14" ht="28.5">
      <c r="B537" s="52" t="s">
        <v>954</v>
      </c>
      <c r="C537" s="44" t="s">
        <v>955</v>
      </c>
      <c r="D537" s="50" t="s">
        <v>39</v>
      </c>
      <c r="E537" s="43">
        <v>4</v>
      </c>
      <c r="F537" s="38"/>
      <c r="G537" s="38"/>
      <c r="H537" s="37">
        <f>IF(E537&lt;&gt;"",TRUNC(F537,2)+TRUNC(G537,2),"")</f>
        <v>0</v>
      </c>
      <c r="I537" s="39"/>
      <c r="J537" s="37">
        <f>IF(E537&lt;&gt;"",TRUNC(H537*(1+TRUNC(I537,4)),2),"")</f>
        <v>0</v>
      </c>
      <c r="K537" s="37">
        <f>IF(E537&lt;&gt;"",TRUNC(TRUNC(J537,2)*TRUNC(E537,2),2),"")</f>
        <v>0</v>
      </c>
      <c r="N537" s="72">
        <v>172.98</v>
      </c>
    </row>
    <row r="538" spans="2:14" ht="15">
      <c r="B538" s="65" t="s">
        <v>956</v>
      </c>
      <c r="C538" s="66" t="s">
        <v>957</v>
      </c>
      <c r="D538" s="67"/>
      <c r="E538" s="67"/>
      <c r="F538" s="67"/>
      <c r="G538" s="67"/>
      <c r="H538" s="67"/>
      <c r="I538" s="67"/>
      <c r="J538" s="67"/>
      <c r="K538" s="68"/>
      <c r="N538" s="72"/>
    </row>
    <row r="539" spans="2:14" ht="28.5">
      <c r="B539" s="52" t="s">
        <v>958</v>
      </c>
      <c r="C539" s="44" t="s">
        <v>959</v>
      </c>
      <c r="D539" s="49" t="s">
        <v>39</v>
      </c>
      <c r="E539" s="43">
        <v>7</v>
      </c>
      <c r="F539" s="38"/>
      <c r="G539" s="38"/>
      <c r="H539" s="37">
        <f aca="true" t="shared" si="78" ref="H539:H545">IF(E539&lt;&gt;"",TRUNC(F539,2)+TRUNC(G539,2),"")</f>
        <v>0</v>
      </c>
      <c r="I539" s="39"/>
      <c r="J539" s="37">
        <f aca="true" t="shared" si="79" ref="J539:J545">IF(E539&lt;&gt;"",TRUNC(H539*(1+TRUNC(I539,4)),2),"")</f>
        <v>0</v>
      </c>
      <c r="K539" s="37">
        <f aca="true" t="shared" si="80" ref="K539:K545">IF(E539&lt;&gt;"",TRUNC(TRUNC(J539,2)*TRUNC(E539,2),2),"")</f>
        <v>0</v>
      </c>
      <c r="N539" s="72">
        <v>12.49</v>
      </c>
    </row>
    <row r="540" spans="2:14" ht="42.75">
      <c r="B540" s="52" t="s">
        <v>960</v>
      </c>
      <c r="C540" s="44" t="s">
        <v>961</v>
      </c>
      <c r="D540" s="50" t="s">
        <v>39</v>
      </c>
      <c r="E540" s="43">
        <v>2</v>
      </c>
      <c r="F540" s="38"/>
      <c r="G540" s="38"/>
      <c r="H540" s="37">
        <f t="shared" si="78"/>
        <v>0</v>
      </c>
      <c r="I540" s="39"/>
      <c r="J540" s="37">
        <f t="shared" si="79"/>
        <v>0</v>
      </c>
      <c r="K540" s="37">
        <f t="shared" si="80"/>
        <v>0</v>
      </c>
      <c r="N540" s="72">
        <v>35.73</v>
      </c>
    </row>
    <row r="541" spans="2:14" ht="42.75">
      <c r="B541" s="52" t="s">
        <v>962</v>
      </c>
      <c r="C541" s="44" t="s">
        <v>963</v>
      </c>
      <c r="D541" s="50" t="s">
        <v>55</v>
      </c>
      <c r="E541" s="43">
        <v>50</v>
      </c>
      <c r="F541" s="38"/>
      <c r="G541" s="38"/>
      <c r="H541" s="37">
        <f t="shared" si="78"/>
        <v>0</v>
      </c>
      <c r="I541" s="39"/>
      <c r="J541" s="37">
        <f t="shared" si="79"/>
        <v>0</v>
      </c>
      <c r="K541" s="37">
        <f t="shared" si="80"/>
        <v>0</v>
      </c>
      <c r="N541" s="72">
        <v>28.56</v>
      </c>
    </row>
    <row r="542" spans="2:14" ht="42.75">
      <c r="B542" s="52" t="s">
        <v>964</v>
      </c>
      <c r="C542" s="44" t="s">
        <v>943</v>
      </c>
      <c r="D542" s="49" t="s">
        <v>55</v>
      </c>
      <c r="E542" s="43">
        <v>48</v>
      </c>
      <c r="F542" s="38"/>
      <c r="G542" s="38"/>
      <c r="H542" s="37">
        <f t="shared" si="78"/>
        <v>0</v>
      </c>
      <c r="I542" s="39"/>
      <c r="J542" s="37">
        <f t="shared" si="79"/>
        <v>0</v>
      </c>
      <c r="K542" s="37">
        <f t="shared" si="80"/>
        <v>0</v>
      </c>
      <c r="N542" s="72">
        <v>56.44</v>
      </c>
    </row>
    <row r="543" spans="2:14" ht="14.25">
      <c r="B543" s="52" t="s">
        <v>965</v>
      </c>
      <c r="C543" s="44" t="s">
        <v>966</v>
      </c>
      <c r="D543" s="49" t="s">
        <v>39</v>
      </c>
      <c r="E543" s="43">
        <v>1</v>
      </c>
      <c r="F543" s="38"/>
      <c r="G543" s="38"/>
      <c r="H543" s="37">
        <f t="shared" si="78"/>
        <v>0</v>
      </c>
      <c r="I543" s="39"/>
      <c r="J543" s="37">
        <f t="shared" si="79"/>
        <v>0</v>
      </c>
      <c r="K543" s="37">
        <f t="shared" si="80"/>
        <v>0</v>
      </c>
      <c r="N543" s="72">
        <v>49.3</v>
      </c>
    </row>
    <row r="544" spans="2:14" ht="14.25">
      <c r="B544" s="52" t="s">
        <v>967</v>
      </c>
      <c r="C544" s="44" t="s">
        <v>968</v>
      </c>
      <c r="D544" s="49" t="s">
        <v>39</v>
      </c>
      <c r="E544" s="43">
        <v>2</v>
      </c>
      <c r="F544" s="38"/>
      <c r="G544" s="38"/>
      <c r="H544" s="37">
        <f t="shared" si="78"/>
        <v>0</v>
      </c>
      <c r="I544" s="39"/>
      <c r="J544" s="37">
        <f t="shared" si="79"/>
        <v>0</v>
      </c>
      <c r="K544" s="37">
        <f t="shared" si="80"/>
        <v>0</v>
      </c>
      <c r="N544" s="72">
        <v>68.44</v>
      </c>
    </row>
    <row r="545" spans="2:14" ht="42.75">
      <c r="B545" s="52" t="s">
        <v>969</v>
      </c>
      <c r="C545" s="44" t="s">
        <v>970</v>
      </c>
      <c r="D545" s="49" t="s">
        <v>39</v>
      </c>
      <c r="E545" s="43">
        <v>1</v>
      </c>
      <c r="F545" s="38"/>
      <c r="G545" s="38"/>
      <c r="H545" s="37">
        <f t="shared" si="78"/>
        <v>0</v>
      </c>
      <c r="I545" s="39"/>
      <c r="J545" s="37">
        <f t="shared" si="79"/>
        <v>0</v>
      </c>
      <c r="K545" s="37">
        <f t="shared" si="80"/>
        <v>0</v>
      </c>
      <c r="N545" s="72">
        <v>596.34</v>
      </c>
    </row>
    <row r="546" spans="2:14" ht="15">
      <c r="B546" s="65" t="s">
        <v>971</v>
      </c>
      <c r="C546" s="66" t="s">
        <v>972</v>
      </c>
      <c r="D546" s="67"/>
      <c r="E546" s="67"/>
      <c r="F546" s="67"/>
      <c r="G546" s="67"/>
      <c r="H546" s="67"/>
      <c r="I546" s="67"/>
      <c r="J546" s="67"/>
      <c r="K546" s="68"/>
      <c r="N546" s="72"/>
    </row>
    <row r="547" spans="2:14" ht="14.25">
      <c r="B547" s="52" t="s">
        <v>973</v>
      </c>
      <c r="C547" s="44" t="s">
        <v>974</v>
      </c>
      <c r="D547" s="49" t="s">
        <v>39</v>
      </c>
      <c r="E547" s="43">
        <v>16</v>
      </c>
      <c r="F547" s="38"/>
      <c r="G547" s="38"/>
      <c r="H547" s="37">
        <f>IF(E547&lt;&gt;"",TRUNC(F547,2)+TRUNC(G547,2),"")</f>
        <v>0</v>
      </c>
      <c r="I547" s="39"/>
      <c r="J547" s="37">
        <f>IF(E547&lt;&gt;"",TRUNC(H547*(1+TRUNC(I547,4)),2),"")</f>
        <v>0</v>
      </c>
      <c r="K547" s="37">
        <f>IF(E547&lt;&gt;"",TRUNC(TRUNC(J547,2)*TRUNC(E547,2),2),"")</f>
        <v>0</v>
      </c>
      <c r="N547" s="72">
        <v>66.79</v>
      </c>
    </row>
    <row r="548" spans="2:14" ht="28.5">
      <c r="B548" s="52" t="s">
        <v>975</v>
      </c>
      <c r="C548" s="44" t="s">
        <v>976</v>
      </c>
      <c r="D548" s="49" t="s">
        <v>39</v>
      </c>
      <c r="E548" s="43">
        <v>1</v>
      </c>
      <c r="F548" s="38"/>
      <c r="G548" s="38"/>
      <c r="H548" s="37">
        <f>IF(E548&lt;&gt;"",TRUNC(F548,2)+TRUNC(G548,2),"")</f>
        <v>0</v>
      </c>
      <c r="I548" s="39"/>
      <c r="J548" s="37">
        <f>IF(E548&lt;&gt;"",TRUNC(H548*(1+TRUNC(I548,4)),2),"")</f>
        <v>0</v>
      </c>
      <c r="K548" s="37">
        <f>IF(E548&lt;&gt;"",TRUNC(TRUNC(J548,2)*TRUNC(E548,2),2),"")</f>
        <v>0</v>
      </c>
      <c r="N548" s="72">
        <v>343.55</v>
      </c>
    </row>
    <row r="549" spans="2:14" ht="15">
      <c r="B549" s="65" t="s">
        <v>977</v>
      </c>
      <c r="C549" s="66" t="s">
        <v>978</v>
      </c>
      <c r="D549" s="67"/>
      <c r="E549" s="67"/>
      <c r="F549" s="67"/>
      <c r="G549" s="67"/>
      <c r="H549" s="67"/>
      <c r="I549" s="67"/>
      <c r="J549" s="67"/>
      <c r="K549" s="68"/>
      <c r="N549" s="72"/>
    </row>
    <row r="550" spans="2:14" ht="28.5">
      <c r="B550" s="60" t="s">
        <v>979</v>
      </c>
      <c r="C550" s="44" t="s">
        <v>980</v>
      </c>
      <c r="D550" s="53" t="s">
        <v>39</v>
      </c>
      <c r="E550" s="43">
        <v>2</v>
      </c>
      <c r="F550" s="38"/>
      <c r="G550" s="38"/>
      <c r="H550" s="37">
        <f>IF(E550&lt;&gt;"",TRUNC(F550,2)+TRUNC(G550,2),"")</f>
        <v>0</v>
      </c>
      <c r="I550" s="39"/>
      <c r="J550" s="37">
        <f>IF(E550&lt;&gt;"",TRUNC(H550*(1+TRUNC(I550,4)),2),"")</f>
        <v>0</v>
      </c>
      <c r="K550" s="37">
        <f>IF(E550&lt;&gt;"",TRUNC(TRUNC(J550,2)*TRUNC(E550,2),2),"")</f>
        <v>0</v>
      </c>
      <c r="N550" s="72">
        <v>98.45</v>
      </c>
    </row>
    <row r="551" spans="2:14" ht="28.5">
      <c r="B551" s="60" t="s">
        <v>981</v>
      </c>
      <c r="C551" s="44" t="s">
        <v>982</v>
      </c>
      <c r="D551" s="53" t="s">
        <v>39</v>
      </c>
      <c r="E551" s="43">
        <v>4</v>
      </c>
      <c r="F551" s="38"/>
      <c r="G551" s="38"/>
      <c r="H551" s="37">
        <f>IF(E551&lt;&gt;"",TRUNC(F551,2)+TRUNC(G551,2),"")</f>
        <v>0</v>
      </c>
      <c r="I551" s="39"/>
      <c r="J551" s="37">
        <f>IF(E551&lt;&gt;"",TRUNC(H551*(1+TRUNC(I551,4)),2),"")</f>
        <v>0</v>
      </c>
      <c r="K551" s="37">
        <f>IF(E551&lt;&gt;"",TRUNC(TRUNC(J551,2)*TRUNC(E551,2),2),"")</f>
        <v>0</v>
      </c>
      <c r="N551" s="72">
        <v>269.79</v>
      </c>
    </row>
    <row r="552" spans="2:14" ht="15">
      <c r="B552" s="65" t="s">
        <v>983</v>
      </c>
      <c r="C552" s="66" t="s">
        <v>984</v>
      </c>
      <c r="D552" s="67"/>
      <c r="E552" s="67"/>
      <c r="F552" s="67"/>
      <c r="G552" s="67"/>
      <c r="H552" s="67"/>
      <c r="I552" s="67"/>
      <c r="J552" s="67"/>
      <c r="K552" s="68"/>
      <c r="N552" s="72"/>
    </row>
    <row r="553" spans="2:14" ht="28.5">
      <c r="B553" s="60" t="s">
        <v>985</v>
      </c>
      <c r="C553" s="44" t="s">
        <v>986</v>
      </c>
      <c r="D553" s="53" t="s">
        <v>39</v>
      </c>
      <c r="E553" s="43">
        <v>1</v>
      </c>
      <c r="F553" s="38"/>
      <c r="G553" s="38"/>
      <c r="H553" s="37">
        <f>IF(E553&lt;&gt;"",TRUNC(F553,2)+TRUNC(G553,2),"")</f>
        <v>0</v>
      </c>
      <c r="I553" s="39"/>
      <c r="J553" s="37">
        <f>IF(E553&lt;&gt;"",TRUNC(H553*(1+TRUNC(I553,4)),2),"")</f>
        <v>0</v>
      </c>
      <c r="K553" s="37">
        <f>IF(E553&lt;&gt;"",TRUNC(TRUNC(J553,2)*TRUNC(E553,2),2),"")</f>
        <v>0</v>
      </c>
      <c r="N553" s="72">
        <v>1287.28</v>
      </c>
    </row>
    <row r="554" spans="2:14" ht="28.5">
      <c r="B554" s="60" t="s">
        <v>987</v>
      </c>
      <c r="C554" s="44" t="s">
        <v>988</v>
      </c>
      <c r="D554" s="53" t="s">
        <v>39</v>
      </c>
      <c r="E554" s="43">
        <v>1</v>
      </c>
      <c r="F554" s="38"/>
      <c r="G554" s="38"/>
      <c r="H554" s="37">
        <f>IF(E554&lt;&gt;"",TRUNC(F554,2)+TRUNC(G554,2),"")</f>
        <v>0</v>
      </c>
      <c r="I554" s="39"/>
      <c r="J554" s="37">
        <f>IF(E554&lt;&gt;"",TRUNC(H554*(1+TRUNC(I554,4)),2),"")</f>
        <v>0</v>
      </c>
      <c r="K554" s="37">
        <f>IF(E554&lt;&gt;"",TRUNC(TRUNC(J554,2)*TRUNC(E554,2),2),"")</f>
        <v>0</v>
      </c>
      <c r="N554" s="72">
        <v>197.77</v>
      </c>
    </row>
    <row r="555" spans="2:14" ht="14.25">
      <c r="B555" s="60" t="s">
        <v>989</v>
      </c>
      <c r="C555" s="44" t="s">
        <v>990</v>
      </c>
      <c r="D555" s="53" t="s">
        <v>39</v>
      </c>
      <c r="E555" s="43">
        <v>2</v>
      </c>
      <c r="F555" s="38"/>
      <c r="G555" s="38"/>
      <c r="H555" s="37">
        <f>IF(E555&lt;&gt;"",TRUNC(F555,2)+TRUNC(G555,2),"")</f>
        <v>0</v>
      </c>
      <c r="I555" s="39"/>
      <c r="J555" s="37">
        <f>IF(E555&lt;&gt;"",TRUNC(H555*(1+TRUNC(I555,4)),2),"")</f>
        <v>0</v>
      </c>
      <c r="K555" s="37">
        <f>IF(E555&lt;&gt;"",TRUNC(TRUNC(J555,2)*TRUNC(E555,2),2),"")</f>
        <v>0</v>
      </c>
      <c r="N555" s="72">
        <v>267.04</v>
      </c>
    </row>
    <row r="556" spans="2:14" ht="42.75">
      <c r="B556" s="60" t="s">
        <v>991</v>
      </c>
      <c r="C556" s="44" t="s">
        <v>654</v>
      </c>
      <c r="D556" s="50" t="s">
        <v>55</v>
      </c>
      <c r="E556" s="43">
        <v>90</v>
      </c>
      <c r="F556" s="38"/>
      <c r="G556" s="38"/>
      <c r="H556" s="37">
        <f>IF(E556&lt;&gt;"",TRUNC(F556,2)+TRUNC(G556,2),"")</f>
        <v>0</v>
      </c>
      <c r="I556" s="39"/>
      <c r="J556" s="37">
        <f>IF(E556&lt;&gt;"",TRUNC(H556*(1+TRUNC(I556,4)),2),"")</f>
        <v>0</v>
      </c>
      <c r="K556" s="37">
        <f>IF(E556&lt;&gt;"",TRUNC(TRUNC(J556,2)*TRUNC(E556,2),2),"")</f>
        <v>0</v>
      </c>
      <c r="N556" s="72">
        <v>7.74</v>
      </c>
    </row>
    <row r="557" spans="2:14" ht="28.5">
      <c r="B557" s="60" t="s">
        <v>992</v>
      </c>
      <c r="C557" s="44" t="s">
        <v>993</v>
      </c>
      <c r="D557" s="53" t="s">
        <v>55</v>
      </c>
      <c r="E557" s="43">
        <v>90</v>
      </c>
      <c r="F557" s="38"/>
      <c r="G557" s="38"/>
      <c r="H557" s="37">
        <f>IF(E557&lt;&gt;"",TRUNC(F557,2)+TRUNC(G557,2),"")</f>
        <v>0</v>
      </c>
      <c r="I557" s="39"/>
      <c r="J557" s="37">
        <f>IF(E557&lt;&gt;"",TRUNC(H557*(1+TRUNC(I557,4)),2),"")</f>
        <v>0</v>
      </c>
      <c r="K557" s="37">
        <f>IF(E557&lt;&gt;"",TRUNC(TRUNC(J557,2)*TRUNC(E557,2),2),"")</f>
        <v>0</v>
      </c>
      <c r="N557" s="72">
        <v>15.26</v>
      </c>
    </row>
    <row r="558" spans="2:14" ht="15">
      <c r="B558" s="65" t="s">
        <v>994</v>
      </c>
      <c r="C558" s="66" t="s">
        <v>995</v>
      </c>
      <c r="D558" s="67"/>
      <c r="E558" s="67"/>
      <c r="F558" s="67"/>
      <c r="G558" s="67"/>
      <c r="H558" s="67"/>
      <c r="I558" s="67"/>
      <c r="J558" s="67"/>
      <c r="K558" s="68"/>
      <c r="N558" s="72"/>
    </row>
    <row r="559" spans="2:14" ht="28.5">
      <c r="B559" s="60" t="s">
        <v>996</v>
      </c>
      <c r="C559" s="44" t="s">
        <v>997</v>
      </c>
      <c r="D559" s="50" t="s">
        <v>39</v>
      </c>
      <c r="E559" s="43">
        <v>19</v>
      </c>
      <c r="F559" s="38"/>
      <c r="G559" s="38"/>
      <c r="H559" s="37">
        <f aca="true" t="shared" si="81" ref="H559:H569">IF(E559&lt;&gt;"",TRUNC(F559,2)+TRUNC(G559,2),"")</f>
        <v>0</v>
      </c>
      <c r="I559" s="39"/>
      <c r="J559" s="37">
        <f aca="true" t="shared" si="82" ref="J559:J569">IF(E559&lt;&gt;"",TRUNC(H559*(1+TRUNC(I559,4)),2),"")</f>
        <v>0</v>
      </c>
      <c r="K559" s="37">
        <f aca="true" t="shared" si="83" ref="K559:K569">IF(E559&lt;&gt;"",TRUNC(TRUNC(J559,2)*TRUNC(E559,2),2),"")</f>
        <v>0</v>
      </c>
      <c r="N559" s="72">
        <v>37.43</v>
      </c>
    </row>
    <row r="560" spans="2:14" ht="28.5">
      <c r="B560" s="60" t="s">
        <v>998</v>
      </c>
      <c r="C560" s="44" t="s">
        <v>999</v>
      </c>
      <c r="D560" s="50" t="s">
        <v>55</v>
      </c>
      <c r="E560" s="43">
        <v>45</v>
      </c>
      <c r="F560" s="38"/>
      <c r="G560" s="38"/>
      <c r="H560" s="37">
        <f t="shared" si="81"/>
        <v>0</v>
      </c>
      <c r="I560" s="39"/>
      <c r="J560" s="37">
        <f t="shared" si="82"/>
        <v>0</v>
      </c>
      <c r="K560" s="37">
        <f t="shared" si="83"/>
        <v>0</v>
      </c>
      <c r="N560" s="72">
        <v>19.17</v>
      </c>
    </row>
    <row r="561" spans="2:14" ht="14.25">
      <c r="B561" s="60" t="s">
        <v>1000</v>
      </c>
      <c r="C561" s="44" t="s">
        <v>1001</v>
      </c>
      <c r="D561" s="50" t="s">
        <v>39</v>
      </c>
      <c r="E561" s="43">
        <v>606</v>
      </c>
      <c r="F561" s="38"/>
      <c r="G561" s="38"/>
      <c r="H561" s="37">
        <f t="shared" si="81"/>
        <v>0</v>
      </c>
      <c r="I561" s="39"/>
      <c r="J561" s="37">
        <f t="shared" si="82"/>
        <v>0</v>
      </c>
      <c r="K561" s="37">
        <f t="shared" si="83"/>
        <v>0</v>
      </c>
      <c r="N561" s="72">
        <v>0.82</v>
      </c>
    </row>
    <row r="562" spans="2:14" ht="14.25">
      <c r="B562" s="60" t="s">
        <v>1002</v>
      </c>
      <c r="C562" s="44" t="s">
        <v>1003</v>
      </c>
      <c r="D562" s="50" t="s">
        <v>39</v>
      </c>
      <c r="E562" s="43">
        <v>606</v>
      </c>
      <c r="F562" s="38"/>
      <c r="G562" s="38"/>
      <c r="H562" s="37">
        <f t="shared" si="81"/>
        <v>0</v>
      </c>
      <c r="I562" s="39"/>
      <c r="J562" s="37">
        <f t="shared" si="82"/>
        <v>0</v>
      </c>
      <c r="K562" s="37">
        <f t="shared" si="83"/>
        <v>0</v>
      </c>
      <c r="N562" s="72">
        <v>3.22</v>
      </c>
    </row>
    <row r="563" spans="2:14" ht="14.25">
      <c r="B563" s="60" t="s">
        <v>1004</v>
      </c>
      <c r="C563" s="44" t="s">
        <v>1005</v>
      </c>
      <c r="D563" s="50" t="s">
        <v>39</v>
      </c>
      <c r="E563" s="43">
        <v>46</v>
      </c>
      <c r="F563" s="38"/>
      <c r="G563" s="38"/>
      <c r="H563" s="37">
        <f t="shared" si="81"/>
        <v>0</v>
      </c>
      <c r="I563" s="39"/>
      <c r="J563" s="37">
        <f t="shared" si="82"/>
        <v>0</v>
      </c>
      <c r="K563" s="37">
        <f t="shared" si="83"/>
        <v>0</v>
      </c>
      <c r="N563" s="72">
        <v>3.21</v>
      </c>
    </row>
    <row r="564" spans="2:14" ht="14.25">
      <c r="B564" s="60" t="s">
        <v>1006</v>
      </c>
      <c r="C564" s="44" t="s">
        <v>1007</v>
      </c>
      <c r="D564" s="50" t="s">
        <v>39</v>
      </c>
      <c r="E564" s="43">
        <v>355</v>
      </c>
      <c r="F564" s="38"/>
      <c r="G564" s="38"/>
      <c r="H564" s="37">
        <f t="shared" si="81"/>
        <v>0</v>
      </c>
      <c r="I564" s="39"/>
      <c r="J564" s="37">
        <f t="shared" si="82"/>
        <v>0</v>
      </c>
      <c r="K564" s="37">
        <f t="shared" si="83"/>
        <v>0</v>
      </c>
      <c r="N564" s="72">
        <v>20.82</v>
      </c>
    </row>
    <row r="565" spans="2:14" ht="14.25">
      <c r="B565" s="60" t="s">
        <v>1008</v>
      </c>
      <c r="C565" s="44" t="s">
        <v>1009</v>
      </c>
      <c r="D565" s="53" t="s">
        <v>55</v>
      </c>
      <c r="E565" s="43">
        <v>350</v>
      </c>
      <c r="F565" s="38"/>
      <c r="G565" s="38"/>
      <c r="H565" s="37">
        <f t="shared" si="81"/>
        <v>0</v>
      </c>
      <c r="I565" s="39"/>
      <c r="J565" s="37">
        <f t="shared" si="82"/>
        <v>0</v>
      </c>
      <c r="K565" s="37">
        <f t="shared" si="83"/>
        <v>0</v>
      </c>
      <c r="N565" s="72">
        <v>15.97</v>
      </c>
    </row>
    <row r="566" spans="2:14" ht="42.75">
      <c r="B566" s="60" t="s">
        <v>1010</v>
      </c>
      <c r="C566" s="44" t="s">
        <v>1011</v>
      </c>
      <c r="D566" s="53" t="s">
        <v>77</v>
      </c>
      <c r="E566" s="43">
        <v>15</v>
      </c>
      <c r="F566" s="38"/>
      <c r="G566" s="38"/>
      <c r="H566" s="37">
        <f t="shared" si="81"/>
        <v>0</v>
      </c>
      <c r="I566" s="39"/>
      <c r="J566" s="37">
        <f t="shared" si="82"/>
        <v>0</v>
      </c>
      <c r="K566" s="37">
        <f t="shared" si="83"/>
        <v>0</v>
      </c>
      <c r="N566" s="72">
        <v>97.58</v>
      </c>
    </row>
    <row r="567" spans="2:14" ht="14.25">
      <c r="B567" s="52" t="s">
        <v>1012</v>
      </c>
      <c r="C567" s="44" t="s">
        <v>687</v>
      </c>
      <c r="D567" s="50" t="s">
        <v>39</v>
      </c>
      <c r="E567" s="43">
        <v>15</v>
      </c>
      <c r="F567" s="38"/>
      <c r="G567" s="38"/>
      <c r="H567" s="37">
        <f t="shared" si="81"/>
        <v>0</v>
      </c>
      <c r="I567" s="39"/>
      <c r="J567" s="37">
        <f t="shared" si="82"/>
        <v>0</v>
      </c>
      <c r="K567" s="37">
        <f t="shared" si="83"/>
        <v>0</v>
      </c>
      <c r="N567" s="72">
        <v>180.4</v>
      </c>
    </row>
    <row r="568" spans="2:14" ht="14.25">
      <c r="B568" s="52" t="s">
        <v>1013</v>
      </c>
      <c r="C568" s="44" t="s">
        <v>1014</v>
      </c>
      <c r="D568" s="50" t="s">
        <v>55</v>
      </c>
      <c r="E568" s="43">
        <v>150</v>
      </c>
      <c r="F568" s="38"/>
      <c r="G568" s="38"/>
      <c r="H568" s="37">
        <f t="shared" si="81"/>
        <v>0</v>
      </c>
      <c r="I568" s="39"/>
      <c r="J568" s="37">
        <f t="shared" si="82"/>
        <v>0</v>
      </c>
      <c r="K568" s="37">
        <f t="shared" si="83"/>
        <v>0</v>
      </c>
      <c r="N568" s="72">
        <v>43.88</v>
      </c>
    </row>
    <row r="569" spans="2:14" ht="14.25">
      <c r="B569" s="52" t="s">
        <v>1015</v>
      </c>
      <c r="C569" s="44" t="s">
        <v>568</v>
      </c>
      <c r="D569" s="50" t="s">
        <v>55</v>
      </c>
      <c r="E569" s="43">
        <v>75</v>
      </c>
      <c r="F569" s="38"/>
      <c r="G569" s="38"/>
      <c r="H569" s="37">
        <f t="shared" si="81"/>
        <v>0</v>
      </c>
      <c r="I569" s="39"/>
      <c r="J569" s="37">
        <f t="shared" si="82"/>
        <v>0</v>
      </c>
      <c r="K569" s="37">
        <f t="shared" si="83"/>
        <v>0</v>
      </c>
      <c r="N569" s="72">
        <v>30.82</v>
      </c>
    </row>
    <row r="570" spans="2:14" ht="15">
      <c r="B570" s="65">
        <v>12</v>
      </c>
      <c r="C570" s="66" t="s">
        <v>1016</v>
      </c>
      <c r="D570" s="67"/>
      <c r="E570" s="67"/>
      <c r="F570" s="67"/>
      <c r="G570" s="67"/>
      <c r="H570" s="67"/>
      <c r="I570" s="67"/>
      <c r="J570" s="67"/>
      <c r="K570" s="68"/>
      <c r="N570" s="72"/>
    </row>
    <row r="571" spans="2:14" ht="15">
      <c r="B571" s="65" t="s">
        <v>1017</v>
      </c>
      <c r="C571" s="66" t="s">
        <v>1018</v>
      </c>
      <c r="D571" s="67"/>
      <c r="E571" s="67"/>
      <c r="F571" s="67"/>
      <c r="G571" s="67"/>
      <c r="H571" s="67"/>
      <c r="I571" s="67"/>
      <c r="J571" s="67"/>
      <c r="K571" s="68"/>
      <c r="N571" s="72"/>
    </row>
    <row r="572" spans="2:14" ht="15">
      <c r="B572" s="65" t="s">
        <v>1019</v>
      </c>
      <c r="C572" s="66" t="s">
        <v>1020</v>
      </c>
      <c r="D572" s="67"/>
      <c r="E572" s="67"/>
      <c r="F572" s="67"/>
      <c r="G572" s="67"/>
      <c r="H572" s="67"/>
      <c r="I572" s="67"/>
      <c r="J572" s="67"/>
      <c r="K572" s="68"/>
      <c r="N572" s="72"/>
    </row>
    <row r="573" spans="2:14" ht="28.5">
      <c r="B573" s="61" t="s">
        <v>1021</v>
      </c>
      <c r="C573" s="44" t="s">
        <v>266</v>
      </c>
      <c r="D573" s="49" t="s">
        <v>35</v>
      </c>
      <c r="E573" s="43">
        <v>37.73</v>
      </c>
      <c r="F573" s="38"/>
      <c r="G573" s="38"/>
      <c r="H573" s="37">
        <f>IF(E573&lt;&gt;"",TRUNC(F573,2)+TRUNC(G573,2),"")</f>
        <v>0</v>
      </c>
      <c r="I573" s="39"/>
      <c r="J573" s="37">
        <f>IF(E573&lt;&gt;"",TRUNC(H573*(1+TRUNC(I573,4)),2),"")</f>
        <v>0</v>
      </c>
      <c r="K573" s="37">
        <f>IF(E573&lt;&gt;"",TRUNC(TRUNC(J573,2)*TRUNC(E573,2),2),"")</f>
        <v>0</v>
      </c>
      <c r="N573" s="72">
        <v>50.65</v>
      </c>
    </row>
    <row r="574" spans="2:14" ht="28.5">
      <c r="B574" s="61" t="s">
        <v>1022</v>
      </c>
      <c r="C574" s="44" t="s">
        <v>1023</v>
      </c>
      <c r="D574" s="49" t="s">
        <v>35</v>
      </c>
      <c r="E574" s="43">
        <v>58.58</v>
      </c>
      <c r="F574" s="38"/>
      <c r="G574" s="38"/>
      <c r="H574" s="37">
        <f>IF(E574&lt;&gt;"",TRUNC(F574,2)+TRUNC(G574,2),"")</f>
        <v>0</v>
      </c>
      <c r="I574" s="39"/>
      <c r="J574" s="37">
        <f>IF(E574&lt;&gt;"",TRUNC(H574*(1+TRUNC(I574,4)),2),"")</f>
        <v>0</v>
      </c>
      <c r="K574" s="37">
        <f>IF(E574&lt;&gt;"",TRUNC(TRUNC(J574,2)*TRUNC(E574,2),2),"")</f>
        <v>0</v>
      </c>
      <c r="N574" s="72">
        <v>218.08</v>
      </c>
    </row>
    <row r="575" spans="2:14" ht="14.25">
      <c r="B575" s="61" t="s">
        <v>1024</v>
      </c>
      <c r="C575" s="44" t="s">
        <v>1025</v>
      </c>
      <c r="D575" s="50" t="s">
        <v>35</v>
      </c>
      <c r="E575" s="43">
        <v>393.56</v>
      </c>
      <c r="F575" s="38"/>
      <c r="G575" s="38"/>
      <c r="H575" s="37">
        <f>IF(E575&lt;&gt;"",TRUNC(F575,2)+TRUNC(G575,2),"")</f>
        <v>0</v>
      </c>
      <c r="I575" s="39"/>
      <c r="J575" s="37">
        <f>IF(E575&lt;&gt;"",TRUNC(H575*(1+TRUNC(I575,4)),2),"")</f>
        <v>0</v>
      </c>
      <c r="K575" s="37">
        <f>IF(E575&lt;&gt;"",TRUNC(TRUNC(J575,2)*TRUNC(E575,2),2),"")</f>
        <v>0</v>
      </c>
      <c r="N575" s="72">
        <v>11.07</v>
      </c>
    </row>
    <row r="576" spans="2:14" ht="14.25">
      <c r="B576" s="61" t="s">
        <v>1026</v>
      </c>
      <c r="C576" s="44" t="s">
        <v>51</v>
      </c>
      <c r="D576" s="50" t="s">
        <v>56</v>
      </c>
      <c r="E576" s="43">
        <v>10.52</v>
      </c>
      <c r="F576" s="38"/>
      <c r="G576" s="38"/>
      <c r="H576" s="37">
        <f>IF(E576&lt;&gt;"",TRUNC(F576,2)+TRUNC(G576,2),"")</f>
        <v>0</v>
      </c>
      <c r="I576" s="39"/>
      <c r="J576" s="37">
        <f>IF(E576&lt;&gt;"",TRUNC(H576*(1+TRUNC(I576,4)),2),"")</f>
        <v>0</v>
      </c>
      <c r="K576" s="37">
        <f>IF(E576&lt;&gt;"",TRUNC(TRUNC(J576,2)*TRUNC(E576,2),2),"")</f>
        <v>0</v>
      </c>
      <c r="N576" s="72">
        <v>21.9</v>
      </c>
    </row>
    <row r="577" spans="2:14" ht="15">
      <c r="B577" s="65" t="s">
        <v>1027</v>
      </c>
      <c r="C577" s="66" t="s">
        <v>1028</v>
      </c>
      <c r="D577" s="67"/>
      <c r="E577" s="67"/>
      <c r="F577" s="67"/>
      <c r="G577" s="67"/>
      <c r="H577" s="67"/>
      <c r="I577" s="67"/>
      <c r="J577" s="67"/>
      <c r="K577" s="68"/>
      <c r="N577" s="72"/>
    </row>
    <row r="578" spans="2:14" ht="28.5">
      <c r="B578" s="61" t="s">
        <v>1029</v>
      </c>
      <c r="C578" s="44" t="s">
        <v>266</v>
      </c>
      <c r="D578" s="49" t="s">
        <v>35</v>
      </c>
      <c r="E578" s="43">
        <v>110.33</v>
      </c>
      <c r="F578" s="38"/>
      <c r="G578" s="38"/>
      <c r="H578" s="37">
        <f>IF(E578&lt;&gt;"",TRUNC(F578,2)+TRUNC(G578,2),"")</f>
        <v>0</v>
      </c>
      <c r="I578" s="39"/>
      <c r="J578" s="37">
        <f>IF(E578&lt;&gt;"",TRUNC(H578*(1+TRUNC(I578,4)),2),"")</f>
        <v>0</v>
      </c>
      <c r="K578" s="37">
        <f>IF(E578&lt;&gt;"",TRUNC(TRUNC(J578,2)*TRUNC(E578,2),2),"")</f>
        <v>0</v>
      </c>
      <c r="N578" s="72">
        <v>50.65</v>
      </c>
    </row>
    <row r="579" spans="2:14" ht="14.25">
      <c r="B579" s="61" t="s">
        <v>1030</v>
      </c>
      <c r="C579" s="44" t="s">
        <v>1025</v>
      </c>
      <c r="D579" s="50" t="s">
        <v>35</v>
      </c>
      <c r="E579" s="43">
        <v>603.88</v>
      </c>
      <c r="F579" s="38"/>
      <c r="G579" s="38"/>
      <c r="H579" s="37">
        <f>IF(E579&lt;&gt;"",TRUNC(F579,2)+TRUNC(G579,2),"")</f>
        <v>0</v>
      </c>
      <c r="I579" s="39"/>
      <c r="J579" s="37">
        <f>IF(E579&lt;&gt;"",TRUNC(H579*(1+TRUNC(I579,4)),2),"")</f>
        <v>0</v>
      </c>
      <c r="K579" s="37">
        <f>IF(E579&lt;&gt;"",TRUNC(TRUNC(J579,2)*TRUNC(E579,2),2),"")</f>
        <v>0</v>
      </c>
      <c r="N579" s="72">
        <v>11.07</v>
      </c>
    </row>
    <row r="580" spans="2:14" ht="42.75">
      <c r="B580" s="61" t="s">
        <v>1031</v>
      </c>
      <c r="C580" s="44" t="s">
        <v>1032</v>
      </c>
      <c r="D580" s="50" t="s">
        <v>35</v>
      </c>
      <c r="E580" s="43">
        <v>603.88</v>
      </c>
      <c r="F580" s="38"/>
      <c r="G580" s="38"/>
      <c r="H580" s="37">
        <f>IF(E580&lt;&gt;"",TRUNC(F580,2)+TRUNC(G580,2),"")</f>
        <v>0</v>
      </c>
      <c r="I580" s="39"/>
      <c r="J580" s="37">
        <f>IF(E580&lt;&gt;"",TRUNC(H580*(1+TRUNC(I580,4)),2),"")</f>
        <v>0</v>
      </c>
      <c r="K580" s="37">
        <f>IF(E580&lt;&gt;"",TRUNC(TRUNC(J580,2)*TRUNC(E580,2),2),"")</f>
        <v>0</v>
      </c>
      <c r="N580" s="72">
        <v>44.86</v>
      </c>
    </row>
    <row r="581" spans="2:14" ht="14.25">
      <c r="B581" s="61" t="s">
        <v>1033</v>
      </c>
      <c r="C581" s="44" t="s">
        <v>1034</v>
      </c>
      <c r="D581" s="49" t="s">
        <v>35</v>
      </c>
      <c r="E581" s="43">
        <v>603.88</v>
      </c>
      <c r="F581" s="38"/>
      <c r="G581" s="38"/>
      <c r="H581" s="37">
        <f>IF(E581&lt;&gt;"",TRUNC(F581,2)+TRUNC(G581,2),"")</f>
        <v>0</v>
      </c>
      <c r="I581" s="39"/>
      <c r="J581" s="37">
        <f>IF(E581&lt;&gt;"",TRUNC(H581*(1+TRUNC(I581,4)),2),"")</f>
        <v>0</v>
      </c>
      <c r="K581" s="37">
        <f>IF(E581&lt;&gt;"",TRUNC(TRUNC(J581,2)*TRUNC(E581,2),2),"")</f>
        <v>0</v>
      </c>
      <c r="N581" s="72">
        <v>9.5</v>
      </c>
    </row>
    <row r="582" spans="2:14" ht="28.5">
      <c r="B582" s="61" t="s">
        <v>1035</v>
      </c>
      <c r="C582" s="44" t="s">
        <v>1036</v>
      </c>
      <c r="D582" s="50" t="s">
        <v>55</v>
      </c>
      <c r="E582" s="43">
        <v>151.47</v>
      </c>
      <c r="F582" s="38"/>
      <c r="G582" s="38"/>
      <c r="H582" s="37">
        <f>IF(E582&lt;&gt;"",TRUNC(F582,2)+TRUNC(G582,2),"")</f>
        <v>0</v>
      </c>
      <c r="I582" s="39"/>
      <c r="J582" s="37">
        <f>IF(E582&lt;&gt;"",TRUNC(H582*(1+TRUNC(I582,4)),2),"")</f>
        <v>0</v>
      </c>
      <c r="K582" s="37">
        <f>IF(E582&lt;&gt;"",TRUNC(TRUNC(J582,2)*TRUNC(E582,2),2),"")</f>
        <v>0</v>
      </c>
      <c r="N582" s="72">
        <v>5.71</v>
      </c>
    </row>
    <row r="583" spans="2:14" ht="15">
      <c r="B583" s="65" t="s">
        <v>1037</v>
      </c>
      <c r="C583" s="66" t="s">
        <v>1038</v>
      </c>
      <c r="D583" s="67"/>
      <c r="E583" s="67"/>
      <c r="F583" s="67"/>
      <c r="G583" s="67"/>
      <c r="H583" s="67"/>
      <c r="I583" s="67"/>
      <c r="J583" s="67"/>
      <c r="K583" s="68"/>
      <c r="N583" s="72"/>
    </row>
    <row r="584" spans="2:14" ht="28.5">
      <c r="B584" s="45" t="s">
        <v>1039</v>
      </c>
      <c r="C584" s="44" t="s">
        <v>1040</v>
      </c>
      <c r="D584" s="50" t="s">
        <v>35</v>
      </c>
      <c r="E584" s="43">
        <v>309.74</v>
      </c>
      <c r="F584" s="38"/>
      <c r="G584" s="38"/>
      <c r="H584" s="37">
        <f>IF(E584&lt;&gt;"",TRUNC(F584,2)+TRUNC(G584,2),"")</f>
        <v>0</v>
      </c>
      <c r="I584" s="39"/>
      <c r="J584" s="37">
        <f>IF(E584&lt;&gt;"",TRUNC(H584*(1+TRUNC(I584,4)),2),"")</f>
        <v>0</v>
      </c>
      <c r="K584" s="37">
        <f>IF(E584&lt;&gt;"",TRUNC(TRUNC(J584,2)*TRUNC(E584,2),2),"")</f>
        <v>0</v>
      </c>
      <c r="N584" s="72">
        <v>86.24</v>
      </c>
    </row>
    <row r="585" spans="2:14" ht="14.25">
      <c r="B585" s="45" t="s">
        <v>1041</v>
      </c>
      <c r="C585" s="44" t="s">
        <v>1042</v>
      </c>
      <c r="D585" s="50" t="s">
        <v>55</v>
      </c>
      <c r="E585" s="43">
        <v>225.54</v>
      </c>
      <c r="F585" s="38"/>
      <c r="G585" s="38"/>
      <c r="H585" s="37">
        <f>IF(E585&lt;&gt;"",TRUNC(F585,2)+TRUNC(G585,2),"")</f>
        <v>0</v>
      </c>
      <c r="I585" s="39"/>
      <c r="J585" s="37">
        <f>IF(E585&lt;&gt;"",TRUNC(H585*(1+TRUNC(I585,4)),2),"")</f>
        <v>0</v>
      </c>
      <c r="K585" s="37">
        <f>IF(E585&lt;&gt;"",TRUNC(TRUNC(J585,2)*TRUNC(E585,2),2),"")</f>
        <v>0</v>
      </c>
      <c r="N585" s="72">
        <v>27.73</v>
      </c>
    </row>
    <row r="586" spans="2:14" ht="14.25">
      <c r="B586" s="47" t="s">
        <v>1043</v>
      </c>
      <c r="C586" s="44" t="s">
        <v>1044</v>
      </c>
      <c r="D586" s="53" t="s">
        <v>1045</v>
      </c>
      <c r="E586" s="43">
        <v>91.22</v>
      </c>
      <c r="F586" s="38"/>
      <c r="G586" s="38"/>
      <c r="H586" s="37">
        <f>IF(E586&lt;&gt;"",TRUNC(F586,2)+TRUNC(G586,2),"")</f>
        <v>0</v>
      </c>
      <c r="I586" s="39"/>
      <c r="J586" s="37">
        <f>IF(E586&lt;&gt;"",TRUNC(H586*(1+TRUNC(I586,4)),2),"")</f>
        <v>0</v>
      </c>
      <c r="K586" s="37">
        <f>IF(E586&lt;&gt;"",TRUNC(TRUNC(J586,2)*TRUNC(E586,2),2),"")</f>
        <v>0</v>
      </c>
      <c r="N586" s="72">
        <v>20.76</v>
      </c>
    </row>
    <row r="587" spans="2:14" ht="15">
      <c r="B587" s="65" t="s">
        <v>1046</v>
      </c>
      <c r="C587" s="66" t="s">
        <v>1047</v>
      </c>
      <c r="D587" s="67"/>
      <c r="E587" s="67"/>
      <c r="F587" s="67"/>
      <c r="G587" s="67"/>
      <c r="H587" s="67"/>
      <c r="I587" s="67"/>
      <c r="J587" s="67"/>
      <c r="K587" s="68"/>
      <c r="N587" s="72"/>
    </row>
    <row r="588" spans="2:14" ht="28.5">
      <c r="B588" s="45" t="s">
        <v>1048</v>
      </c>
      <c r="C588" s="44" t="s">
        <v>1049</v>
      </c>
      <c r="D588" s="49" t="s">
        <v>55</v>
      </c>
      <c r="E588" s="43">
        <v>29.9</v>
      </c>
      <c r="F588" s="38"/>
      <c r="G588" s="38"/>
      <c r="H588" s="37">
        <f>IF(E588&lt;&gt;"",TRUNC(F588,2)+TRUNC(G588,2),"")</f>
        <v>0</v>
      </c>
      <c r="I588" s="39"/>
      <c r="J588" s="37">
        <f>IF(E588&lt;&gt;"",TRUNC(H588*(1+TRUNC(I588,4)),2),"")</f>
        <v>0</v>
      </c>
      <c r="K588" s="37">
        <f>IF(E588&lt;&gt;"",TRUNC(TRUNC(J588,2)*TRUNC(E588,2),2),"")</f>
        <v>0</v>
      </c>
      <c r="N588" s="72">
        <v>68.99</v>
      </c>
    </row>
    <row r="589" spans="2:14" ht="15">
      <c r="B589" s="65" t="s">
        <v>1050</v>
      </c>
      <c r="C589" s="66" t="s">
        <v>254</v>
      </c>
      <c r="D589" s="67"/>
      <c r="E589" s="67"/>
      <c r="F589" s="67"/>
      <c r="G589" s="67"/>
      <c r="H589" s="67"/>
      <c r="I589" s="67"/>
      <c r="J589" s="67"/>
      <c r="K589" s="68"/>
      <c r="N589" s="72"/>
    </row>
    <row r="590" spans="2:14" ht="15">
      <c r="B590" s="65" t="s">
        <v>1051</v>
      </c>
      <c r="C590" s="66" t="s">
        <v>1052</v>
      </c>
      <c r="D590" s="67"/>
      <c r="E590" s="67"/>
      <c r="F590" s="67"/>
      <c r="G590" s="67"/>
      <c r="H590" s="67"/>
      <c r="I590" s="67"/>
      <c r="J590" s="67"/>
      <c r="K590" s="68"/>
      <c r="N590" s="72"/>
    </row>
    <row r="591" spans="2:14" ht="42.75">
      <c r="B591" s="47" t="s">
        <v>1053</v>
      </c>
      <c r="C591" s="44" t="s">
        <v>270</v>
      </c>
      <c r="D591" s="50" t="s">
        <v>35</v>
      </c>
      <c r="E591" s="43">
        <v>1749.29</v>
      </c>
      <c r="F591" s="38"/>
      <c r="G591" s="38"/>
      <c r="H591" s="37">
        <f>IF(E591&lt;&gt;"",TRUNC(F591,2)+TRUNC(G591,2),"")</f>
        <v>0</v>
      </c>
      <c r="I591" s="39"/>
      <c r="J591" s="37">
        <f>IF(E591&lt;&gt;"",TRUNC(H591*(1+TRUNC(I591,4)),2),"")</f>
        <v>0</v>
      </c>
      <c r="K591" s="37">
        <f>IF(E591&lt;&gt;"",TRUNC(TRUNC(J591,2)*TRUNC(E591,2),2),"")</f>
        <v>0</v>
      </c>
      <c r="N591" s="72">
        <v>3.59</v>
      </c>
    </row>
    <row r="592" spans="2:14" ht="71.25">
      <c r="B592" s="47" t="s">
        <v>1054</v>
      </c>
      <c r="C592" s="44" t="s">
        <v>1055</v>
      </c>
      <c r="D592" s="50" t="s">
        <v>35</v>
      </c>
      <c r="E592" s="43">
        <v>1749.29</v>
      </c>
      <c r="F592" s="38"/>
      <c r="G592" s="38"/>
      <c r="H592" s="37">
        <f>IF(E592&lt;&gt;"",TRUNC(F592,2)+TRUNC(G592,2),"")</f>
        <v>0</v>
      </c>
      <c r="I592" s="39"/>
      <c r="J592" s="37">
        <f>IF(E592&lt;&gt;"",TRUNC(H592*(1+TRUNC(I592,4)),2),"")</f>
        <v>0</v>
      </c>
      <c r="K592" s="37">
        <f>IF(E592&lt;&gt;"",TRUNC(TRUNC(J592,2)*TRUNC(E592,2),2),"")</f>
        <v>0</v>
      </c>
      <c r="N592" s="72">
        <v>28.95</v>
      </c>
    </row>
    <row r="593" spans="2:14" ht="57">
      <c r="B593" s="47" t="s">
        <v>1056</v>
      </c>
      <c r="C593" s="44" t="s">
        <v>572</v>
      </c>
      <c r="D593" s="50" t="s">
        <v>35</v>
      </c>
      <c r="E593" s="43">
        <v>208.17</v>
      </c>
      <c r="F593" s="38"/>
      <c r="G593" s="38"/>
      <c r="H593" s="37">
        <f>IF(E593&lt;&gt;"",TRUNC(F593,2)+TRUNC(G593,2),"")</f>
        <v>0</v>
      </c>
      <c r="I593" s="39"/>
      <c r="J593" s="37">
        <f>IF(E593&lt;&gt;"",TRUNC(H593*(1+TRUNC(I593,4)),2),"")</f>
        <v>0</v>
      </c>
      <c r="K593" s="37">
        <f>IF(E593&lt;&gt;"",TRUNC(TRUNC(J593,2)*TRUNC(E593,2),2),"")</f>
        <v>0</v>
      </c>
      <c r="N593" s="72">
        <v>5.86</v>
      </c>
    </row>
    <row r="594" spans="2:14" ht="71.25">
      <c r="B594" s="47" t="s">
        <v>1057</v>
      </c>
      <c r="C594" s="44" t="s">
        <v>1055</v>
      </c>
      <c r="D594" s="50" t="s">
        <v>35</v>
      </c>
      <c r="E594" s="43">
        <v>208.17</v>
      </c>
      <c r="F594" s="38"/>
      <c r="G594" s="38"/>
      <c r="H594" s="37">
        <f>IF(E594&lt;&gt;"",TRUNC(F594,2)+TRUNC(G594,2),"")</f>
        <v>0</v>
      </c>
      <c r="I594" s="39"/>
      <c r="J594" s="37">
        <f>IF(E594&lt;&gt;"",TRUNC(H594*(1+TRUNC(I594,4)),2),"")</f>
        <v>0</v>
      </c>
      <c r="K594" s="37">
        <f>IF(E594&lt;&gt;"",TRUNC(TRUNC(J594,2)*TRUNC(E594,2),2),"")</f>
        <v>0</v>
      </c>
      <c r="N594" s="72">
        <v>28.95</v>
      </c>
    </row>
    <row r="595" spans="2:14" ht="15">
      <c r="B595" s="65" t="s">
        <v>1058</v>
      </c>
      <c r="C595" s="66" t="s">
        <v>1059</v>
      </c>
      <c r="D595" s="67"/>
      <c r="E595" s="67"/>
      <c r="F595" s="67"/>
      <c r="G595" s="67"/>
      <c r="H595" s="67"/>
      <c r="I595" s="67"/>
      <c r="J595" s="67"/>
      <c r="K595" s="68"/>
      <c r="N595" s="72"/>
    </row>
    <row r="596" spans="2:14" ht="28.5">
      <c r="B596" s="45" t="s">
        <v>1060</v>
      </c>
      <c r="C596" s="44" t="s">
        <v>266</v>
      </c>
      <c r="D596" s="49" t="s">
        <v>35</v>
      </c>
      <c r="E596" s="43">
        <v>76.58</v>
      </c>
      <c r="F596" s="38"/>
      <c r="G596" s="38"/>
      <c r="H596" s="37">
        <f aca="true" t="shared" si="84" ref="H596:H601">IF(E596&lt;&gt;"",TRUNC(F596,2)+TRUNC(G596,2),"")</f>
        <v>0</v>
      </c>
      <c r="I596" s="39"/>
      <c r="J596" s="37">
        <f aca="true" t="shared" si="85" ref="J596:J601">IF(E596&lt;&gt;"",TRUNC(H596*(1+TRUNC(I596,4)),2),"")</f>
        <v>0</v>
      </c>
      <c r="K596" s="37">
        <f aca="true" t="shared" si="86" ref="K596:K601">IF(E596&lt;&gt;"",TRUNC(TRUNC(J596,2)*TRUNC(E596,2),2),"")</f>
        <v>0</v>
      </c>
      <c r="N596" s="72">
        <v>50.65</v>
      </c>
    </row>
    <row r="597" spans="2:14" ht="14.25">
      <c r="B597" s="45" t="s">
        <v>1061</v>
      </c>
      <c r="C597" s="44" t="s">
        <v>1062</v>
      </c>
      <c r="D597" s="49" t="s">
        <v>35</v>
      </c>
      <c r="E597" s="43">
        <v>168.76</v>
      </c>
      <c r="F597" s="38"/>
      <c r="G597" s="38"/>
      <c r="H597" s="37">
        <f t="shared" si="84"/>
        <v>0</v>
      </c>
      <c r="I597" s="39"/>
      <c r="J597" s="37">
        <f t="shared" si="85"/>
        <v>0</v>
      </c>
      <c r="K597" s="37">
        <f t="shared" si="86"/>
        <v>0</v>
      </c>
      <c r="N597" s="72">
        <v>90.79</v>
      </c>
    </row>
    <row r="598" spans="2:14" ht="57">
      <c r="B598" s="45" t="s">
        <v>1063</v>
      </c>
      <c r="C598" s="44" t="s">
        <v>1064</v>
      </c>
      <c r="D598" s="49" t="s">
        <v>35</v>
      </c>
      <c r="E598" s="43">
        <v>538.98</v>
      </c>
      <c r="F598" s="38"/>
      <c r="G598" s="38"/>
      <c r="H598" s="37">
        <f t="shared" si="84"/>
        <v>0</v>
      </c>
      <c r="I598" s="39"/>
      <c r="J598" s="37">
        <f t="shared" si="85"/>
        <v>0</v>
      </c>
      <c r="K598" s="37">
        <f t="shared" si="86"/>
        <v>0</v>
      </c>
      <c r="N598" s="72">
        <v>40.81</v>
      </c>
    </row>
    <row r="599" spans="2:14" ht="14.25">
      <c r="B599" s="45" t="s">
        <v>1065</v>
      </c>
      <c r="C599" s="44" t="s">
        <v>1034</v>
      </c>
      <c r="D599" s="49" t="s">
        <v>35</v>
      </c>
      <c r="E599" s="43">
        <v>538.98</v>
      </c>
      <c r="F599" s="38"/>
      <c r="G599" s="38"/>
      <c r="H599" s="37">
        <f t="shared" si="84"/>
        <v>0</v>
      </c>
      <c r="I599" s="39"/>
      <c r="J599" s="37">
        <f t="shared" si="85"/>
        <v>0</v>
      </c>
      <c r="K599" s="37">
        <f t="shared" si="86"/>
        <v>0</v>
      </c>
      <c r="N599" s="72">
        <v>9.5</v>
      </c>
    </row>
    <row r="600" spans="2:14" ht="28.5">
      <c r="B600" s="45" t="s">
        <v>1066</v>
      </c>
      <c r="C600" s="44" t="s">
        <v>1067</v>
      </c>
      <c r="D600" s="49" t="s">
        <v>35</v>
      </c>
      <c r="E600" s="43">
        <v>26.79</v>
      </c>
      <c r="F600" s="38"/>
      <c r="G600" s="38"/>
      <c r="H600" s="37">
        <f t="shared" si="84"/>
        <v>0</v>
      </c>
      <c r="I600" s="39"/>
      <c r="J600" s="37">
        <f t="shared" si="85"/>
        <v>0</v>
      </c>
      <c r="K600" s="37">
        <f t="shared" si="86"/>
        <v>0</v>
      </c>
      <c r="N600" s="72">
        <v>204.58</v>
      </c>
    </row>
    <row r="601" spans="2:14" ht="14.25">
      <c r="B601" s="45" t="s">
        <v>1068</v>
      </c>
      <c r="C601" s="44" t="s">
        <v>51</v>
      </c>
      <c r="D601" s="50" t="s">
        <v>56</v>
      </c>
      <c r="E601" s="43">
        <v>2.3</v>
      </c>
      <c r="F601" s="38"/>
      <c r="G601" s="38"/>
      <c r="H601" s="37">
        <f t="shared" si="84"/>
        <v>0</v>
      </c>
      <c r="I601" s="39"/>
      <c r="J601" s="37">
        <f t="shared" si="85"/>
        <v>0</v>
      </c>
      <c r="K601" s="37">
        <f t="shared" si="86"/>
        <v>0</v>
      </c>
      <c r="N601" s="72">
        <v>21.9</v>
      </c>
    </row>
    <row r="602" spans="2:14" ht="15">
      <c r="B602" s="65" t="s">
        <v>1069</v>
      </c>
      <c r="C602" s="66" t="s">
        <v>1070</v>
      </c>
      <c r="D602" s="67"/>
      <c r="E602" s="67"/>
      <c r="F602" s="67"/>
      <c r="G602" s="67"/>
      <c r="H602" s="67"/>
      <c r="I602" s="67"/>
      <c r="J602" s="67"/>
      <c r="K602" s="68"/>
      <c r="N602" s="72"/>
    </row>
    <row r="603" spans="2:14" ht="28.5">
      <c r="B603" s="45" t="s">
        <v>1071</v>
      </c>
      <c r="C603" s="44" t="s">
        <v>1072</v>
      </c>
      <c r="D603" s="50" t="s">
        <v>55</v>
      </c>
      <c r="E603" s="43">
        <v>16.5</v>
      </c>
      <c r="F603" s="38"/>
      <c r="G603" s="38"/>
      <c r="H603" s="37">
        <f>IF(E603&lt;&gt;"",TRUNC(F603,2)+TRUNC(G603,2),"")</f>
        <v>0</v>
      </c>
      <c r="I603" s="39"/>
      <c r="J603" s="37">
        <f>IF(E603&lt;&gt;"",TRUNC(H603*(1+TRUNC(I603,4)),2),"")</f>
        <v>0</v>
      </c>
      <c r="K603" s="37">
        <f>IF(E603&lt;&gt;"",TRUNC(TRUNC(J603,2)*TRUNC(E603,2),2),"")</f>
        <v>0</v>
      </c>
      <c r="N603" s="72">
        <v>35.21</v>
      </c>
    </row>
    <row r="604" spans="2:14" ht="28.5">
      <c r="B604" s="45" t="s">
        <v>1073</v>
      </c>
      <c r="C604" s="44" t="s">
        <v>1074</v>
      </c>
      <c r="D604" s="50" t="s">
        <v>55</v>
      </c>
      <c r="E604" s="43">
        <v>116.1</v>
      </c>
      <c r="F604" s="38"/>
      <c r="G604" s="38"/>
      <c r="H604" s="37">
        <f>IF(E604&lt;&gt;"",TRUNC(F604,2)+TRUNC(G604,2),"")</f>
        <v>0</v>
      </c>
      <c r="I604" s="39"/>
      <c r="J604" s="37">
        <f>IF(E604&lt;&gt;"",TRUNC(H604*(1+TRUNC(I604,4)),2),"")</f>
        <v>0</v>
      </c>
      <c r="K604" s="37">
        <f>IF(E604&lt;&gt;"",TRUNC(TRUNC(J604,2)*TRUNC(E604,2),2),"")</f>
        <v>0</v>
      </c>
      <c r="N604" s="72">
        <v>44.72</v>
      </c>
    </row>
    <row r="605" spans="2:14" ht="15">
      <c r="B605" s="65" t="s">
        <v>1075</v>
      </c>
      <c r="C605" s="66" t="s">
        <v>1076</v>
      </c>
      <c r="D605" s="67"/>
      <c r="E605" s="67"/>
      <c r="F605" s="67"/>
      <c r="G605" s="67"/>
      <c r="H605" s="67"/>
      <c r="I605" s="67"/>
      <c r="J605" s="67"/>
      <c r="K605" s="68"/>
      <c r="N605" s="72"/>
    </row>
    <row r="606" spans="2:14" ht="28.5">
      <c r="B606" s="45" t="s">
        <v>1077</v>
      </c>
      <c r="C606" s="44" t="s">
        <v>1078</v>
      </c>
      <c r="D606" s="49" t="s">
        <v>55</v>
      </c>
      <c r="E606" s="43">
        <v>73.8</v>
      </c>
      <c r="F606" s="38"/>
      <c r="G606" s="38"/>
      <c r="H606" s="37">
        <f>IF(E606&lt;&gt;"",TRUNC(F606,2)+TRUNC(G606,2),"")</f>
        <v>0</v>
      </c>
      <c r="I606" s="39"/>
      <c r="J606" s="37">
        <f>IF(E606&lt;&gt;"",TRUNC(H606*(1+TRUNC(I606,4)),2),"")</f>
        <v>0</v>
      </c>
      <c r="K606" s="37">
        <f>IF(E606&lt;&gt;"",TRUNC(TRUNC(J606,2)*TRUNC(E606,2),2),"")</f>
        <v>0</v>
      </c>
      <c r="N606" s="72">
        <v>81.99</v>
      </c>
    </row>
    <row r="607" spans="2:14" ht="15">
      <c r="B607" s="65" t="s">
        <v>1079</v>
      </c>
      <c r="C607" s="66" t="s">
        <v>1080</v>
      </c>
      <c r="D607" s="67"/>
      <c r="E607" s="67"/>
      <c r="F607" s="67"/>
      <c r="G607" s="67"/>
      <c r="H607" s="67"/>
      <c r="I607" s="67"/>
      <c r="J607" s="67"/>
      <c r="K607" s="68"/>
      <c r="N607" s="72"/>
    </row>
    <row r="608" spans="2:14" ht="28.5">
      <c r="B608" s="45" t="s">
        <v>1081</v>
      </c>
      <c r="C608" s="44" t="s">
        <v>1082</v>
      </c>
      <c r="D608" s="49" t="s">
        <v>39</v>
      </c>
      <c r="E608" s="43">
        <v>31</v>
      </c>
      <c r="F608" s="38"/>
      <c r="G608" s="38"/>
      <c r="H608" s="37">
        <f>IF(E608&lt;&gt;"",TRUNC(F608,2)+TRUNC(G608,2),"")</f>
        <v>0</v>
      </c>
      <c r="I608" s="39"/>
      <c r="J608" s="37">
        <f>IF(E608&lt;&gt;"",TRUNC(H608*(1+TRUNC(I608,4)),2),"")</f>
        <v>0</v>
      </c>
      <c r="K608" s="37">
        <f>IF(E608&lt;&gt;"",TRUNC(TRUNC(J608,2)*TRUNC(E608,2),2),"")</f>
        <v>0</v>
      </c>
      <c r="N608" s="72">
        <v>74.81</v>
      </c>
    </row>
    <row r="609" spans="2:14" ht="15">
      <c r="B609" s="65" t="s">
        <v>1083</v>
      </c>
      <c r="C609" s="66" t="s">
        <v>1084</v>
      </c>
      <c r="D609" s="67"/>
      <c r="E609" s="67"/>
      <c r="F609" s="67"/>
      <c r="G609" s="67"/>
      <c r="H609" s="67"/>
      <c r="I609" s="67"/>
      <c r="J609" s="67"/>
      <c r="K609" s="68"/>
      <c r="N609" s="72"/>
    </row>
    <row r="610" spans="2:14" ht="14.25">
      <c r="B610" s="45" t="s">
        <v>1085</v>
      </c>
      <c r="C610" s="44" t="s">
        <v>1086</v>
      </c>
      <c r="D610" s="49" t="s">
        <v>39</v>
      </c>
      <c r="E610" s="43">
        <v>13.5</v>
      </c>
      <c r="F610" s="38"/>
      <c r="G610" s="38"/>
      <c r="H610" s="37">
        <f>IF(E610&lt;&gt;"",TRUNC(F610,2)+TRUNC(G610,2),"")</f>
        <v>0</v>
      </c>
      <c r="I610" s="39"/>
      <c r="J610" s="37">
        <f>IF(E610&lt;&gt;"",TRUNC(H610*(1+TRUNC(I610,4)),2),"")</f>
        <v>0</v>
      </c>
      <c r="K610" s="37">
        <f>IF(E610&lt;&gt;"",TRUNC(TRUNC(J610,2)*TRUNC(E610,2),2),"")</f>
        <v>0</v>
      </c>
      <c r="N610" s="72">
        <v>23.8</v>
      </c>
    </row>
    <row r="611" spans="2:14" ht="14.25">
      <c r="B611" s="45" t="s">
        <v>1087</v>
      </c>
      <c r="C611" s="44" t="s">
        <v>51</v>
      </c>
      <c r="D611" s="50" t="s">
        <v>56</v>
      </c>
      <c r="E611" s="43">
        <v>2</v>
      </c>
      <c r="F611" s="38"/>
      <c r="G611" s="38"/>
      <c r="H611" s="37">
        <f>IF(E611&lt;&gt;"",TRUNC(F611,2)+TRUNC(G611,2),"")</f>
        <v>0</v>
      </c>
      <c r="I611" s="39"/>
      <c r="J611" s="37">
        <f>IF(E611&lt;&gt;"",TRUNC(H611*(1+TRUNC(I611,4)),2),"")</f>
        <v>0</v>
      </c>
      <c r="K611" s="37">
        <f>IF(E611&lt;&gt;"",TRUNC(TRUNC(J611,2)*TRUNC(E611,2),2),"")</f>
        <v>0</v>
      </c>
      <c r="N611" s="72">
        <v>21.9</v>
      </c>
    </row>
    <row r="612" spans="2:14" ht="71.25">
      <c r="B612" s="45" t="s">
        <v>1088</v>
      </c>
      <c r="C612" s="44" t="s">
        <v>272</v>
      </c>
      <c r="D612" s="50" t="s">
        <v>35</v>
      </c>
      <c r="E612" s="43">
        <v>13.5</v>
      </c>
      <c r="F612" s="38"/>
      <c r="G612" s="38"/>
      <c r="H612" s="37">
        <f>IF(E612&lt;&gt;"",TRUNC(F612,2)+TRUNC(G612,2),"")</f>
        <v>0</v>
      </c>
      <c r="I612" s="39"/>
      <c r="J612" s="37">
        <f>IF(E612&lt;&gt;"",TRUNC(H612*(1+TRUNC(I612,4)),2),"")</f>
        <v>0</v>
      </c>
      <c r="K612" s="37">
        <f>IF(E612&lt;&gt;"",TRUNC(TRUNC(J612,2)*TRUNC(E612,2),2),"")</f>
        <v>0</v>
      </c>
      <c r="N612" s="72">
        <v>25.11</v>
      </c>
    </row>
    <row r="613" spans="2:14" ht="28.5">
      <c r="B613" s="45" t="s">
        <v>1089</v>
      </c>
      <c r="C613" s="44" t="s">
        <v>1090</v>
      </c>
      <c r="D613" s="49" t="s">
        <v>39</v>
      </c>
      <c r="E613" s="43">
        <v>6</v>
      </c>
      <c r="F613" s="38"/>
      <c r="G613" s="38"/>
      <c r="H613" s="37">
        <f>IF(E613&lt;&gt;"",TRUNC(F613,2)+TRUNC(G613,2),"")</f>
        <v>0</v>
      </c>
      <c r="I613" s="39"/>
      <c r="J613" s="37">
        <f>IF(E613&lt;&gt;"",TRUNC(H613*(1+TRUNC(I613,4)),2),"")</f>
        <v>0</v>
      </c>
      <c r="K613" s="37">
        <f>IF(E613&lt;&gt;"",TRUNC(TRUNC(J613,2)*TRUNC(E613,2),2),"")</f>
        <v>0</v>
      </c>
      <c r="N613" s="72">
        <v>2112.89</v>
      </c>
    </row>
    <row r="614" spans="2:14" ht="15">
      <c r="B614" s="65" t="s">
        <v>1091</v>
      </c>
      <c r="C614" s="66" t="s">
        <v>1092</v>
      </c>
      <c r="D614" s="67"/>
      <c r="E614" s="67"/>
      <c r="F614" s="67"/>
      <c r="G614" s="67"/>
      <c r="H614" s="67"/>
      <c r="I614" s="67"/>
      <c r="J614" s="67"/>
      <c r="K614" s="68"/>
      <c r="N614" s="72"/>
    </row>
    <row r="615" spans="2:14" ht="15">
      <c r="B615" s="65" t="s">
        <v>1093</v>
      </c>
      <c r="C615" s="66" t="s">
        <v>1052</v>
      </c>
      <c r="D615" s="67"/>
      <c r="E615" s="67"/>
      <c r="F615" s="67"/>
      <c r="G615" s="67"/>
      <c r="H615" s="67"/>
      <c r="I615" s="67"/>
      <c r="J615" s="67"/>
      <c r="K615" s="68"/>
      <c r="N615" s="72"/>
    </row>
    <row r="616" spans="2:14" ht="42.75">
      <c r="B616" s="45" t="s">
        <v>1094</v>
      </c>
      <c r="C616" s="44" t="s">
        <v>270</v>
      </c>
      <c r="D616" s="50" t="s">
        <v>35</v>
      </c>
      <c r="E616" s="43">
        <v>389.02</v>
      </c>
      <c r="F616" s="38"/>
      <c r="G616" s="38"/>
      <c r="H616" s="37">
        <f>IF(E616&lt;&gt;"",TRUNC(F616,2)+TRUNC(G616,2),"")</f>
        <v>0</v>
      </c>
      <c r="I616" s="39"/>
      <c r="J616" s="37">
        <f>IF(E616&lt;&gt;"",TRUNC(H616*(1+TRUNC(I616,4)),2),"")</f>
        <v>0</v>
      </c>
      <c r="K616" s="37">
        <f>IF(E616&lt;&gt;"",TRUNC(TRUNC(J616,2)*TRUNC(E616,2),2),"")</f>
        <v>0</v>
      </c>
      <c r="N616" s="72">
        <v>3.59</v>
      </c>
    </row>
    <row r="617" spans="2:14" ht="71.25">
      <c r="B617" s="45" t="s">
        <v>1095</v>
      </c>
      <c r="C617" s="44" t="s">
        <v>1096</v>
      </c>
      <c r="D617" s="50" t="s">
        <v>35</v>
      </c>
      <c r="E617" s="43">
        <v>389.02</v>
      </c>
      <c r="F617" s="38"/>
      <c r="G617" s="38"/>
      <c r="H617" s="37">
        <f>IF(E617&lt;&gt;"",TRUNC(F617,2)+TRUNC(G617,2),"")</f>
        <v>0</v>
      </c>
      <c r="I617" s="39"/>
      <c r="J617" s="37">
        <f>IF(E617&lt;&gt;"",TRUNC(H617*(1+TRUNC(I617,4)),2),"")</f>
        <v>0</v>
      </c>
      <c r="K617" s="37">
        <f>IF(E617&lt;&gt;"",TRUNC(TRUNC(J617,2)*TRUNC(E617,2),2),"")</f>
        <v>0</v>
      </c>
      <c r="N617" s="72">
        <v>32.29</v>
      </c>
    </row>
    <row r="618" spans="2:14" ht="15">
      <c r="B618" s="65" t="s">
        <v>1097</v>
      </c>
      <c r="C618" s="66" t="s">
        <v>1098</v>
      </c>
      <c r="D618" s="67"/>
      <c r="E618" s="67"/>
      <c r="F618" s="67"/>
      <c r="G618" s="67"/>
      <c r="H618" s="67"/>
      <c r="I618" s="67"/>
      <c r="J618" s="67"/>
      <c r="K618" s="68"/>
      <c r="N618" s="72"/>
    </row>
    <row r="619" spans="2:14" ht="28.5">
      <c r="B619" s="45" t="s">
        <v>1099</v>
      </c>
      <c r="C619" s="44" t="s">
        <v>1100</v>
      </c>
      <c r="D619" s="50" t="s">
        <v>155</v>
      </c>
      <c r="E619" s="43">
        <v>22.26</v>
      </c>
      <c r="F619" s="38"/>
      <c r="G619" s="38"/>
      <c r="H619" s="37">
        <f>IF(E619&lt;&gt;"",TRUNC(F619,2)+TRUNC(G619,2),"")</f>
        <v>0</v>
      </c>
      <c r="I619" s="39"/>
      <c r="J619" s="37">
        <f>IF(E619&lt;&gt;"",TRUNC(H619*(1+TRUNC(I619,4)),2),"")</f>
        <v>0</v>
      </c>
      <c r="K619" s="37">
        <f>IF(E619&lt;&gt;"",TRUNC(TRUNC(J619,2)*TRUNC(E619,2),2),"")</f>
        <v>0</v>
      </c>
      <c r="N619" s="72">
        <v>61.55</v>
      </c>
    </row>
    <row r="620" spans="2:14" ht="28.5">
      <c r="B620" s="45" t="s">
        <v>1101</v>
      </c>
      <c r="C620" s="44" t="s">
        <v>1102</v>
      </c>
      <c r="D620" s="50" t="s">
        <v>35</v>
      </c>
      <c r="E620" s="43">
        <v>373.85</v>
      </c>
      <c r="F620" s="38"/>
      <c r="G620" s="38"/>
      <c r="H620" s="37">
        <f>IF(E620&lt;&gt;"",TRUNC(F620,2)+TRUNC(G620,2),"")</f>
        <v>0</v>
      </c>
      <c r="I620" s="39"/>
      <c r="J620" s="37">
        <f>IF(E620&lt;&gt;"",TRUNC(H620*(1+TRUNC(I620,4)),2),"")</f>
        <v>0</v>
      </c>
      <c r="K620" s="37">
        <f>IF(E620&lt;&gt;"",TRUNC(TRUNC(J620,2)*TRUNC(E620,2),2),"")</f>
        <v>0</v>
      </c>
      <c r="N620" s="72">
        <v>39.41</v>
      </c>
    </row>
    <row r="621" spans="2:14" ht="28.5">
      <c r="B621" s="45" t="s">
        <v>1103</v>
      </c>
      <c r="C621" s="44" t="s">
        <v>1104</v>
      </c>
      <c r="D621" s="50" t="s">
        <v>35</v>
      </c>
      <c r="E621" s="43">
        <v>390.75</v>
      </c>
      <c r="F621" s="38"/>
      <c r="G621" s="38"/>
      <c r="H621" s="37">
        <f>IF(E621&lt;&gt;"",TRUNC(F621,2)+TRUNC(G621,2),"")</f>
        <v>0</v>
      </c>
      <c r="I621" s="39"/>
      <c r="J621" s="37">
        <f>IF(E621&lt;&gt;"",TRUNC(H621*(1+TRUNC(I621,4)),2),"")</f>
        <v>0</v>
      </c>
      <c r="K621" s="37">
        <f>IF(E621&lt;&gt;"",TRUNC(TRUNC(J621,2)*TRUNC(E621,2),2),"")</f>
        <v>0</v>
      </c>
      <c r="N621" s="72">
        <v>1.46</v>
      </c>
    </row>
    <row r="622" spans="2:14" ht="14.25">
      <c r="B622" s="45" t="s">
        <v>1105</v>
      </c>
      <c r="C622" s="44" t="s">
        <v>51</v>
      </c>
      <c r="D622" s="50" t="s">
        <v>56</v>
      </c>
      <c r="E622" s="43">
        <v>27.35</v>
      </c>
      <c r="F622" s="38"/>
      <c r="G622" s="38"/>
      <c r="H622" s="37">
        <f>IF(E622&lt;&gt;"",TRUNC(F622,2)+TRUNC(G622,2),"")</f>
        <v>0</v>
      </c>
      <c r="I622" s="39"/>
      <c r="J622" s="37">
        <f>IF(E622&lt;&gt;"",TRUNC(H622*(1+TRUNC(I622,4)),2),"")</f>
        <v>0</v>
      </c>
      <c r="K622" s="37">
        <f>IF(E622&lt;&gt;"",TRUNC(TRUNC(J622,2)*TRUNC(E622,2),2),"")</f>
        <v>0</v>
      </c>
      <c r="N622" s="72">
        <v>21.9</v>
      </c>
    </row>
    <row r="623" spans="2:14" ht="15">
      <c r="B623" s="65">
        <v>13</v>
      </c>
      <c r="C623" s="66" t="s">
        <v>1106</v>
      </c>
      <c r="D623" s="67"/>
      <c r="E623" s="67"/>
      <c r="F623" s="67"/>
      <c r="G623" s="67"/>
      <c r="H623" s="67"/>
      <c r="I623" s="67"/>
      <c r="J623" s="67"/>
      <c r="K623" s="68"/>
      <c r="N623" s="72"/>
    </row>
    <row r="624" spans="2:14" ht="15">
      <c r="B624" s="65" t="s">
        <v>1107</v>
      </c>
      <c r="C624" s="66" t="s">
        <v>1108</v>
      </c>
      <c r="D624" s="67"/>
      <c r="E624" s="67"/>
      <c r="F624" s="67"/>
      <c r="G624" s="67"/>
      <c r="H624" s="67"/>
      <c r="I624" s="67"/>
      <c r="J624" s="67"/>
      <c r="K624" s="68"/>
      <c r="N624" s="72"/>
    </row>
    <row r="625" spans="2:14" ht="28.5">
      <c r="B625" s="45" t="s">
        <v>1109</v>
      </c>
      <c r="C625" s="44" t="s">
        <v>1110</v>
      </c>
      <c r="D625" s="50" t="s">
        <v>39</v>
      </c>
      <c r="E625" s="62">
        <v>10</v>
      </c>
      <c r="F625" s="38"/>
      <c r="G625" s="38"/>
      <c r="H625" s="37">
        <f aca="true" t="shared" si="87" ref="H625:H637">IF(E625&lt;&gt;"",TRUNC(F625,2)+TRUNC(G625,2),"")</f>
        <v>0</v>
      </c>
      <c r="I625" s="39"/>
      <c r="J625" s="37">
        <f aca="true" t="shared" si="88" ref="J625:J637">IF(E625&lt;&gt;"",TRUNC(H625*(1+TRUNC(I625,4)),2),"")</f>
        <v>0</v>
      </c>
      <c r="K625" s="37">
        <f aca="true" t="shared" si="89" ref="K625:K637">IF(E625&lt;&gt;"",TRUNC(TRUNC(J625,2)*TRUNC(E625,2),2),"")</f>
        <v>0</v>
      </c>
      <c r="N625" s="72">
        <v>1.29</v>
      </c>
    </row>
    <row r="626" spans="2:14" ht="28.5">
      <c r="B626" s="45" t="s">
        <v>1111</v>
      </c>
      <c r="C626" s="44" t="s">
        <v>1110</v>
      </c>
      <c r="D626" s="50" t="s">
        <v>39</v>
      </c>
      <c r="E626" s="62">
        <v>9</v>
      </c>
      <c r="F626" s="38"/>
      <c r="G626" s="38"/>
      <c r="H626" s="37">
        <f t="shared" si="87"/>
        <v>0</v>
      </c>
      <c r="I626" s="39"/>
      <c r="J626" s="37">
        <f t="shared" si="88"/>
        <v>0</v>
      </c>
      <c r="K626" s="37">
        <f t="shared" si="89"/>
        <v>0</v>
      </c>
      <c r="N626" s="72">
        <v>1.29</v>
      </c>
    </row>
    <row r="627" spans="2:14" ht="28.5">
      <c r="B627" s="45" t="s">
        <v>1112</v>
      </c>
      <c r="C627" s="44" t="s">
        <v>1110</v>
      </c>
      <c r="D627" s="50" t="s">
        <v>39</v>
      </c>
      <c r="E627" s="62">
        <v>6</v>
      </c>
      <c r="F627" s="38"/>
      <c r="G627" s="38"/>
      <c r="H627" s="37">
        <f t="shared" si="87"/>
        <v>0</v>
      </c>
      <c r="I627" s="39"/>
      <c r="J627" s="37">
        <f t="shared" si="88"/>
        <v>0</v>
      </c>
      <c r="K627" s="37">
        <f t="shared" si="89"/>
        <v>0</v>
      </c>
      <c r="N627" s="72">
        <v>1.29</v>
      </c>
    </row>
    <row r="628" spans="2:14" ht="28.5">
      <c r="B628" s="45" t="s">
        <v>1113</v>
      </c>
      <c r="C628" s="44" t="s">
        <v>1114</v>
      </c>
      <c r="D628" s="50" t="s">
        <v>35</v>
      </c>
      <c r="E628" s="62">
        <v>3.08</v>
      </c>
      <c r="F628" s="38"/>
      <c r="G628" s="38"/>
      <c r="H628" s="37">
        <f t="shared" si="87"/>
        <v>0</v>
      </c>
      <c r="I628" s="39"/>
      <c r="J628" s="37">
        <f t="shared" si="88"/>
        <v>0</v>
      </c>
      <c r="K628" s="37">
        <f t="shared" si="89"/>
        <v>0</v>
      </c>
      <c r="N628" s="72">
        <v>10.4</v>
      </c>
    </row>
    <row r="629" spans="2:14" ht="14.25">
      <c r="B629" s="45" t="s">
        <v>1115</v>
      </c>
      <c r="C629" s="44" t="s">
        <v>1116</v>
      </c>
      <c r="D629" s="49" t="s">
        <v>39</v>
      </c>
      <c r="E629" s="62">
        <v>1</v>
      </c>
      <c r="F629" s="38"/>
      <c r="G629" s="38"/>
      <c r="H629" s="37">
        <f t="shared" si="87"/>
        <v>0</v>
      </c>
      <c r="I629" s="39"/>
      <c r="J629" s="37">
        <f t="shared" si="88"/>
        <v>0</v>
      </c>
      <c r="K629" s="37">
        <f t="shared" si="89"/>
        <v>0</v>
      </c>
      <c r="N629" s="72">
        <v>14.62</v>
      </c>
    </row>
    <row r="630" spans="2:14" ht="14.25">
      <c r="B630" s="45" t="s">
        <v>1117</v>
      </c>
      <c r="C630" s="44" t="s">
        <v>1116</v>
      </c>
      <c r="D630" s="49" t="s">
        <v>39</v>
      </c>
      <c r="E630" s="62">
        <v>4</v>
      </c>
      <c r="F630" s="38"/>
      <c r="G630" s="38"/>
      <c r="H630" s="37">
        <f t="shared" si="87"/>
        <v>0</v>
      </c>
      <c r="I630" s="39"/>
      <c r="J630" s="37">
        <f t="shared" si="88"/>
        <v>0</v>
      </c>
      <c r="K630" s="37">
        <f t="shared" si="89"/>
        <v>0</v>
      </c>
      <c r="N630" s="72">
        <v>14.62</v>
      </c>
    </row>
    <row r="631" spans="2:14" ht="14.25">
      <c r="B631" s="45" t="s">
        <v>1118</v>
      </c>
      <c r="C631" s="44" t="s">
        <v>1116</v>
      </c>
      <c r="D631" s="49" t="s">
        <v>39</v>
      </c>
      <c r="E631" s="62">
        <v>4</v>
      </c>
      <c r="F631" s="38"/>
      <c r="G631" s="38"/>
      <c r="H631" s="37">
        <f t="shared" si="87"/>
        <v>0</v>
      </c>
      <c r="I631" s="39"/>
      <c r="J631" s="37">
        <f t="shared" si="88"/>
        <v>0</v>
      </c>
      <c r="K631" s="37">
        <f t="shared" si="89"/>
        <v>0</v>
      </c>
      <c r="N631" s="72">
        <v>14.62</v>
      </c>
    </row>
    <row r="632" spans="2:14" ht="14.25">
      <c r="B632" s="45" t="s">
        <v>1119</v>
      </c>
      <c r="C632" s="44" t="s">
        <v>1116</v>
      </c>
      <c r="D632" s="49" t="s">
        <v>39</v>
      </c>
      <c r="E632" s="62">
        <v>7</v>
      </c>
      <c r="F632" s="38"/>
      <c r="G632" s="38"/>
      <c r="H632" s="37">
        <f t="shared" si="87"/>
        <v>0</v>
      </c>
      <c r="I632" s="39"/>
      <c r="J632" s="37">
        <f t="shared" si="88"/>
        <v>0</v>
      </c>
      <c r="K632" s="37">
        <f t="shared" si="89"/>
        <v>0</v>
      </c>
      <c r="N632" s="72">
        <v>14.62</v>
      </c>
    </row>
    <row r="633" spans="2:14" ht="28.5">
      <c r="B633" s="45" t="s">
        <v>1120</v>
      </c>
      <c r="C633" s="44" t="s">
        <v>1110</v>
      </c>
      <c r="D633" s="50" t="s">
        <v>39</v>
      </c>
      <c r="E633" s="62">
        <v>9</v>
      </c>
      <c r="F633" s="38"/>
      <c r="G633" s="38"/>
      <c r="H633" s="37">
        <f t="shared" si="87"/>
        <v>0</v>
      </c>
      <c r="I633" s="39"/>
      <c r="J633" s="37">
        <f t="shared" si="88"/>
        <v>0</v>
      </c>
      <c r="K633" s="37">
        <f t="shared" si="89"/>
        <v>0</v>
      </c>
      <c r="N633" s="72">
        <v>1.29</v>
      </c>
    </row>
    <row r="634" spans="2:14" ht="28.5">
      <c r="B634" s="45" t="s">
        <v>1121</v>
      </c>
      <c r="C634" s="44" t="s">
        <v>1110</v>
      </c>
      <c r="D634" s="50" t="s">
        <v>39</v>
      </c>
      <c r="E634" s="62">
        <v>7</v>
      </c>
      <c r="F634" s="38"/>
      <c r="G634" s="38"/>
      <c r="H634" s="37">
        <f t="shared" si="87"/>
        <v>0</v>
      </c>
      <c r="I634" s="39"/>
      <c r="J634" s="37">
        <f t="shared" si="88"/>
        <v>0</v>
      </c>
      <c r="K634" s="37">
        <f t="shared" si="89"/>
        <v>0</v>
      </c>
      <c r="N634" s="72">
        <v>1.29</v>
      </c>
    </row>
    <row r="635" spans="2:14" ht="28.5">
      <c r="B635" s="45" t="s">
        <v>1122</v>
      </c>
      <c r="C635" s="44" t="s">
        <v>1110</v>
      </c>
      <c r="D635" s="50" t="s">
        <v>39</v>
      </c>
      <c r="E635" s="54">
        <v>1</v>
      </c>
      <c r="F635" s="38"/>
      <c r="G635" s="38"/>
      <c r="H635" s="37">
        <f t="shared" si="87"/>
        <v>0</v>
      </c>
      <c r="I635" s="39"/>
      <c r="J635" s="37">
        <f t="shared" si="88"/>
        <v>0</v>
      </c>
      <c r="K635" s="37">
        <f t="shared" si="89"/>
        <v>0</v>
      </c>
      <c r="N635" s="72">
        <v>1.29</v>
      </c>
    </row>
    <row r="636" spans="2:14" ht="14.25">
      <c r="B636" s="45" t="s">
        <v>1123</v>
      </c>
      <c r="C636" s="44" t="s">
        <v>1124</v>
      </c>
      <c r="D636" s="49" t="s">
        <v>39</v>
      </c>
      <c r="E636" s="54">
        <v>2.1</v>
      </c>
      <c r="F636" s="38"/>
      <c r="G636" s="38"/>
      <c r="H636" s="37">
        <f t="shared" si="87"/>
        <v>0</v>
      </c>
      <c r="I636" s="39"/>
      <c r="J636" s="37">
        <f t="shared" si="88"/>
        <v>0</v>
      </c>
      <c r="K636" s="37">
        <f t="shared" si="89"/>
        <v>0</v>
      </c>
      <c r="N636" s="72">
        <v>4.5</v>
      </c>
    </row>
    <row r="637" spans="2:14" ht="14.25">
      <c r="B637" s="45" t="s">
        <v>1125</v>
      </c>
      <c r="C637" s="44" t="s">
        <v>1126</v>
      </c>
      <c r="D637" s="49" t="s">
        <v>39</v>
      </c>
      <c r="E637" s="54">
        <v>1</v>
      </c>
      <c r="F637" s="38"/>
      <c r="G637" s="38"/>
      <c r="H637" s="37">
        <f t="shared" si="87"/>
        <v>0</v>
      </c>
      <c r="I637" s="39"/>
      <c r="J637" s="37">
        <f t="shared" si="88"/>
        <v>0</v>
      </c>
      <c r="K637" s="37">
        <f t="shared" si="89"/>
        <v>0</v>
      </c>
      <c r="N637" s="72">
        <v>45.62</v>
      </c>
    </row>
    <row r="638" spans="2:14" ht="15">
      <c r="B638" s="65" t="s">
        <v>1127</v>
      </c>
      <c r="C638" s="66" t="s">
        <v>1128</v>
      </c>
      <c r="D638" s="67"/>
      <c r="E638" s="67"/>
      <c r="F638" s="67"/>
      <c r="G638" s="67"/>
      <c r="H638" s="67"/>
      <c r="I638" s="67"/>
      <c r="J638" s="67"/>
      <c r="K638" s="68"/>
      <c r="N638" s="72"/>
    </row>
    <row r="639" spans="2:14" ht="14.25">
      <c r="B639" s="45" t="s">
        <v>1129</v>
      </c>
      <c r="C639" s="44" t="s">
        <v>1130</v>
      </c>
      <c r="D639" s="49" t="s">
        <v>39</v>
      </c>
      <c r="E639" s="43">
        <v>4</v>
      </c>
      <c r="F639" s="38"/>
      <c r="G639" s="38"/>
      <c r="H639" s="37">
        <f aca="true" t="shared" si="90" ref="H639:H646">IF(E639&lt;&gt;"",TRUNC(F639,2)+TRUNC(G639,2),"")</f>
        <v>0</v>
      </c>
      <c r="I639" s="39"/>
      <c r="J639" s="37">
        <f aca="true" t="shared" si="91" ref="J639:J646">IF(E639&lt;&gt;"",TRUNC(H639*(1+TRUNC(I639,4)),2),"")</f>
        <v>0</v>
      </c>
      <c r="K639" s="37">
        <f aca="true" t="shared" si="92" ref="K639:K646">IF(E639&lt;&gt;"",TRUNC(TRUNC(J639,2)*TRUNC(E639,2),2),"")</f>
        <v>0</v>
      </c>
      <c r="N639" s="72">
        <v>277.44</v>
      </c>
    </row>
    <row r="640" spans="2:14" ht="28.5">
      <c r="B640" s="45" t="s">
        <v>1131</v>
      </c>
      <c r="C640" s="44" t="s">
        <v>1132</v>
      </c>
      <c r="D640" s="49" t="s">
        <v>39</v>
      </c>
      <c r="E640" s="43">
        <v>20</v>
      </c>
      <c r="F640" s="38"/>
      <c r="G640" s="38"/>
      <c r="H640" s="37">
        <f t="shared" si="90"/>
        <v>0</v>
      </c>
      <c r="I640" s="39"/>
      <c r="J640" s="37">
        <f t="shared" si="91"/>
        <v>0</v>
      </c>
      <c r="K640" s="37">
        <f t="shared" si="92"/>
        <v>0</v>
      </c>
      <c r="N640" s="72">
        <v>460.29</v>
      </c>
    </row>
    <row r="641" spans="2:14" ht="28.5">
      <c r="B641" s="45" t="s">
        <v>1133</v>
      </c>
      <c r="C641" s="44" t="s">
        <v>1134</v>
      </c>
      <c r="D641" s="49" t="s">
        <v>39</v>
      </c>
      <c r="E641" s="43">
        <v>1</v>
      </c>
      <c r="F641" s="38"/>
      <c r="G641" s="38"/>
      <c r="H641" s="37">
        <f t="shared" si="90"/>
        <v>0</v>
      </c>
      <c r="I641" s="39"/>
      <c r="J641" s="37">
        <f t="shared" si="91"/>
        <v>0</v>
      </c>
      <c r="K641" s="37">
        <f t="shared" si="92"/>
        <v>0</v>
      </c>
      <c r="N641" s="72">
        <v>988.75</v>
      </c>
    </row>
    <row r="642" spans="2:14" ht="57">
      <c r="B642" s="45" t="s">
        <v>1135</v>
      </c>
      <c r="C642" s="44" t="s">
        <v>1136</v>
      </c>
      <c r="D642" s="50" t="s">
        <v>39</v>
      </c>
      <c r="E642" s="43">
        <v>2</v>
      </c>
      <c r="F642" s="38"/>
      <c r="G642" s="38"/>
      <c r="H642" s="37">
        <f t="shared" si="90"/>
        <v>0</v>
      </c>
      <c r="I642" s="39"/>
      <c r="J642" s="37">
        <f t="shared" si="91"/>
        <v>0</v>
      </c>
      <c r="K642" s="37">
        <f t="shared" si="92"/>
        <v>0</v>
      </c>
      <c r="N642" s="72">
        <v>322.45</v>
      </c>
    </row>
    <row r="643" spans="2:14" ht="71.25">
      <c r="B643" s="45" t="s">
        <v>1137</v>
      </c>
      <c r="C643" s="44" t="s">
        <v>1138</v>
      </c>
      <c r="D643" s="50" t="s">
        <v>39</v>
      </c>
      <c r="E643" s="43">
        <v>20</v>
      </c>
      <c r="F643" s="38"/>
      <c r="G643" s="38"/>
      <c r="H643" s="37">
        <f t="shared" si="90"/>
        <v>0</v>
      </c>
      <c r="I643" s="39"/>
      <c r="J643" s="37">
        <f t="shared" si="91"/>
        <v>0</v>
      </c>
      <c r="K643" s="37">
        <f t="shared" si="92"/>
        <v>0</v>
      </c>
      <c r="N643" s="72">
        <v>210.64</v>
      </c>
    </row>
    <row r="644" spans="2:14" ht="71.25">
      <c r="B644" s="45" t="s">
        <v>1139</v>
      </c>
      <c r="C644" s="44" t="s">
        <v>1140</v>
      </c>
      <c r="D644" s="50" t="s">
        <v>39</v>
      </c>
      <c r="E644" s="43">
        <v>1</v>
      </c>
      <c r="F644" s="38"/>
      <c r="G644" s="38"/>
      <c r="H644" s="37">
        <f t="shared" si="90"/>
        <v>0</v>
      </c>
      <c r="I644" s="39"/>
      <c r="J644" s="37">
        <f t="shared" si="91"/>
        <v>0</v>
      </c>
      <c r="K644" s="37">
        <f t="shared" si="92"/>
        <v>0</v>
      </c>
      <c r="N644" s="72">
        <v>218.14</v>
      </c>
    </row>
    <row r="645" spans="2:14" ht="42.75">
      <c r="B645" s="45" t="s">
        <v>1141</v>
      </c>
      <c r="C645" s="44" t="s">
        <v>1142</v>
      </c>
      <c r="D645" s="50" t="s">
        <v>39</v>
      </c>
      <c r="E645" s="43">
        <v>2</v>
      </c>
      <c r="F645" s="38"/>
      <c r="G645" s="38"/>
      <c r="H645" s="37">
        <f t="shared" si="90"/>
        <v>0</v>
      </c>
      <c r="I645" s="39"/>
      <c r="J645" s="37">
        <f t="shared" si="91"/>
        <v>0</v>
      </c>
      <c r="K645" s="37">
        <f t="shared" si="92"/>
        <v>0</v>
      </c>
      <c r="N645" s="72">
        <v>456.64</v>
      </c>
    </row>
    <row r="646" spans="2:14" ht="42.75">
      <c r="B646" s="45" t="s">
        <v>1143</v>
      </c>
      <c r="C646" s="44" t="s">
        <v>1144</v>
      </c>
      <c r="D646" s="50" t="s">
        <v>39</v>
      </c>
      <c r="E646" s="43">
        <v>4</v>
      </c>
      <c r="F646" s="38"/>
      <c r="G646" s="38"/>
      <c r="H646" s="37">
        <f t="shared" si="90"/>
        <v>0</v>
      </c>
      <c r="I646" s="39"/>
      <c r="J646" s="37">
        <f t="shared" si="91"/>
        <v>0</v>
      </c>
      <c r="K646" s="37">
        <f t="shared" si="92"/>
        <v>0</v>
      </c>
      <c r="N646" s="72">
        <v>170.35</v>
      </c>
    </row>
    <row r="647" spans="2:14" ht="15">
      <c r="B647" s="65" t="s">
        <v>1145</v>
      </c>
      <c r="C647" s="66" t="s">
        <v>1146</v>
      </c>
      <c r="D647" s="67"/>
      <c r="E647" s="67"/>
      <c r="F647" s="67"/>
      <c r="G647" s="67"/>
      <c r="H647" s="67"/>
      <c r="I647" s="67"/>
      <c r="J647" s="67"/>
      <c r="K647" s="68"/>
      <c r="N647" s="72"/>
    </row>
    <row r="648" spans="2:14" ht="28.5">
      <c r="B648" s="61" t="s">
        <v>1147</v>
      </c>
      <c r="C648" s="44" t="s">
        <v>1148</v>
      </c>
      <c r="D648" s="49" t="s">
        <v>35</v>
      </c>
      <c r="E648" s="43">
        <v>8.6</v>
      </c>
      <c r="F648" s="38"/>
      <c r="G648" s="38"/>
      <c r="H648" s="37">
        <f aca="true" t="shared" si="93" ref="H648:H654">IF(E648&lt;&gt;"",TRUNC(F648,2)+TRUNC(G648,2),"")</f>
        <v>0</v>
      </c>
      <c r="I648" s="39"/>
      <c r="J648" s="37">
        <f aca="true" t="shared" si="94" ref="J648:J654">IF(E648&lt;&gt;"",TRUNC(H648*(1+TRUNC(I648,4)),2),"")</f>
        <v>0</v>
      </c>
      <c r="K648" s="37">
        <f aca="true" t="shared" si="95" ref="K648:K654">IF(E648&lt;&gt;"",TRUNC(TRUNC(J648,2)*TRUNC(E648,2),2),"")</f>
        <v>0</v>
      </c>
      <c r="N648" s="72">
        <v>556.51</v>
      </c>
    </row>
    <row r="649" spans="2:14" ht="42.75">
      <c r="B649" s="61" t="s">
        <v>1149</v>
      </c>
      <c r="C649" s="44" t="s">
        <v>285</v>
      </c>
      <c r="D649" s="49" t="s">
        <v>55</v>
      </c>
      <c r="E649" s="43">
        <v>2.27</v>
      </c>
      <c r="F649" s="38"/>
      <c r="G649" s="38"/>
      <c r="H649" s="37">
        <f t="shared" si="93"/>
        <v>0</v>
      </c>
      <c r="I649" s="39"/>
      <c r="J649" s="37">
        <f t="shared" si="94"/>
        <v>0</v>
      </c>
      <c r="K649" s="37">
        <f t="shared" si="95"/>
        <v>0</v>
      </c>
      <c r="N649" s="72">
        <v>451.69</v>
      </c>
    </row>
    <row r="650" spans="2:14" ht="42.75">
      <c r="B650" s="61" t="s">
        <v>1150</v>
      </c>
      <c r="C650" s="44" t="s">
        <v>1151</v>
      </c>
      <c r="D650" s="49" t="s">
        <v>39</v>
      </c>
      <c r="E650" s="43">
        <v>1</v>
      </c>
      <c r="F650" s="38"/>
      <c r="G650" s="38"/>
      <c r="H650" s="37">
        <f t="shared" si="93"/>
        <v>0</v>
      </c>
      <c r="I650" s="39"/>
      <c r="J650" s="37">
        <f t="shared" si="94"/>
        <v>0</v>
      </c>
      <c r="K650" s="37">
        <f t="shared" si="95"/>
        <v>0</v>
      </c>
      <c r="N650" s="72">
        <v>259.73</v>
      </c>
    </row>
    <row r="651" spans="2:14" ht="42.75">
      <c r="B651" s="61" t="s">
        <v>1152</v>
      </c>
      <c r="C651" s="44" t="s">
        <v>1153</v>
      </c>
      <c r="D651" s="49" t="s">
        <v>155</v>
      </c>
      <c r="E651" s="43">
        <v>12.46</v>
      </c>
      <c r="F651" s="38"/>
      <c r="G651" s="38"/>
      <c r="H651" s="37">
        <f t="shared" si="93"/>
        <v>0</v>
      </c>
      <c r="I651" s="39"/>
      <c r="J651" s="37">
        <f t="shared" si="94"/>
        <v>0</v>
      </c>
      <c r="K651" s="37">
        <f t="shared" si="95"/>
        <v>0</v>
      </c>
      <c r="N651" s="72">
        <v>492.25</v>
      </c>
    </row>
    <row r="652" spans="2:14" ht="42.75">
      <c r="B652" s="61" t="s">
        <v>1154</v>
      </c>
      <c r="C652" s="44" t="s">
        <v>285</v>
      </c>
      <c r="D652" s="49" t="s">
        <v>55</v>
      </c>
      <c r="E652" s="43">
        <v>2.39</v>
      </c>
      <c r="F652" s="38"/>
      <c r="G652" s="38"/>
      <c r="H652" s="37">
        <f t="shared" si="93"/>
        <v>0</v>
      </c>
      <c r="I652" s="39"/>
      <c r="J652" s="37">
        <f t="shared" si="94"/>
        <v>0</v>
      </c>
      <c r="K652" s="37">
        <f t="shared" si="95"/>
        <v>0</v>
      </c>
      <c r="N652" s="72">
        <v>451.69</v>
      </c>
    </row>
    <row r="653" spans="2:14" ht="14.25">
      <c r="B653" s="61" t="s">
        <v>1155</v>
      </c>
      <c r="C653" s="44" t="s">
        <v>1156</v>
      </c>
      <c r="D653" s="49" t="s">
        <v>35</v>
      </c>
      <c r="E653" s="43">
        <v>4.66</v>
      </c>
      <c r="F653" s="38"/>
      <c r="G653" s="38"/>
      <c r="H653" s="37">
        <f t="shared" si="93"/>
        <v>0</v>
      </c>
      <c r="I653" s="39"/>
      <c r="J653" s="37">
        <f t="shared" si="94"/>
        <v>0</v>
      </c>
      <c r="K653" s="37">
        <f t="shared" si="95"/>
        <v>0</v>
      </c>
      <c r="N653" s="72">
        <v>28.37</v>
      </c>
    </row>
    <row r="654" spans="2:14" ht="14.25">
      <c r="B654" s="61" t="s">
        <v>1157</v>
      </c>
      <c r="C654" s="44" t="s">
        <v>51</v>
      </c>
      <c r="D654" s="50" t="s">
        <v>56</v>
      </c>
      <c r="E654" s="43">
        <v>0.14</v>
      </c>
      <c r="F654" s="38"/>
      <c r="G654" s="38"/>
      <c r="H654" s="37">
        <f t="shared" si="93"/>
        <v>0</v>
      </c>
      <c r="I654" s="39"/>
      <c r="J654" s="37">
        <f t="shared" si="94"/>
        <v>0</v>
      </c>
      <c r="K654" s="37">
        <f t="shared" si="95"/>
        <v>0</v>
      </c>
      <c r="N654" s="72">
        <v>21.9</v>
      </c>
    </row>
    <row r="655" spans="2:14" ht="15">
      <c r="B655" s="65" t="s">
        <v>1158</v>
      </c>
      <c r="C655" s="66" t="s">
        <v>1159</v>
      </c>
      <c r="D655" s="67"/>
      <c r="E655" s="67"/>
      <c r="F655" s="67"/>
      <c r="G655" s="67"/>
      <c r="H655" s="67"/>
      <c r="I655" s="67"/>
      <c r="J655" s="67"/>
      <c r="K655" s="68"/>
      <c r="N655" s="72"/>
    </row>
    <row r="656" spans="2:14" ht="28.5">
      <c r="B656" s="61" t="s">
        <v>1160</v>
      </c>
      <c r="C656" s="44" t="s">
        <v>1161</v>
      </c>
      <c r="D656" s="50" t="s">
        <v>39</v>
      </c>
      <c r="E656" s="43">
        <v>5</v>
      </c>
      <c r="F656" s="38"/>
      <c r="G656" s="38"/>
      <c r="H656" s="37">
        <f aca="true" t="shared" si="96" ref="H656:H661">IF(E656&lt;&gt;"",TRUNC(F656,2)+TRUNC(G656,2),"")</f>
        <v>0</v>
      </c>
      <c r="I656" s="39"/>
      <c r="J656" s="37">
        <f aca="true" t="shared" si="97" ref="J656:J661">IF(E656&lt;&gt;"",TRUNC(H656*(1+TRUNC(I656,4)),2),"")</f>
        <v>0</v>
      </c>
      <c r="K656" s="37">
        <f aca="true" t="shared" si="98" ref="K656:K661">IF(E656&lt;&gt;"",TRUNC(TRUNC(J656,2)*TRUNC(E656,2),2),"")</f>
        <v>0</v>
      </c>
      <c r="N656" s="72">
        <v>75</v>
      </c>
    </row>
    <row r="657" spans="2:14" ht="28.5">
      <c r="B657" s="61" t="s">
        <v>1162</v>
      </c>
      <c r="C657" s="44" t="s">
        <v>1163</v>
      </c>
      <c r="D657" s="50" t="s">
        <v>35</v>
      </c>
      <c r="E657" s="43">
        <v>4.27</v>
      </c>
      <c r="F657" s="38"/>
      <c r="G657" s="38"/>
      <c r="H657" s="37">
        <f t="shared" si="96"/>
        <v>0</v>
      </c>
      <c r="I657" s="39"/>
      <c r="J657" s="37">
        <f t="shared" si="97"/>
        <v>0</v>
      </c>
      <c r="K657" s="37">
        <f t="shared" si="98"/>
        <v>0</v>
      </c>
      <c r="N657" s="72">
        <v>372.84</v>
      </c>
    </row>
    <row r="658" spans="2:14" ht="28.5">
      <c r="B658" s="61" t="s">
        <v>1164</v>
      </c>
      <c r="C658" s="44" t="s">
        <v>1165</v>
      </c>
      <c r="D658" s="49" t="s">
        <v>39</v>
      </c>
      <c r="E658" s="43">
        <v>25</v>
      </c>
      <c r="F658" s="38"/>
      <c r="G658" s="38"/>
      <c r="H658" s="37">
        <f t="shared" si="96"/>
        <v>0</v>
      </c>
      <c r="I658" s="39"/>
      <c r="J658" s="37">
        <f t="shared" si="97"/>
        <v>0</v>
      </c>
      <c r="K658" s="37">
        <f t="shared" si="98"/>
        <v>0</v>
      </c>
      <c r="N658" s="72">
        <v>78.71</v>
      </c>
    </row>
    <row r="659" spans="2:14" ht="28.5">
      <c r="B659" s="61" t="s">
        <v>1166</v>
      </c>
      <c r="C659" s="44" t="s">
        <v>1167</v>
      </c>
      <c r="D659" s="49" t="s">
        <v>39</v>
      </c>
      <c r="E659" s="43">
        <v>12</v>
      </c>
      <c r="F659" s="38"/>
      <c r="G659" s="38"/>
      <c r="H659" s="37">
        <f t="shared" si="96"/>
        <v>0</v>
      </c>
      <c r="I659" s="39"/>
      <c r="J659" s="37">
        <f t="shared" si="97"/>
        <v>0</v>
      </c>
      <c r="K659" s="37">
        <f t="shared" si="98"/>
        <v>0</v>
      </c>
      <c r="N659" s="72">
        <v>78.71</v>
      </c>
    </row>
    <row r="660" spans="2:14" ht="28.5">
      <c r="B660" s="61" t="s">
        <v>1168</v>
      </c>
      <c r="C660" s="44" t="s">
        <v>1169</v>
      </c>
      <c r="D660" s="50" t="s">
        <v>39</v>
      </c>
      <c r="E660" s="43">
        <v>19</v>
      </c>
      <c r="F660" s="38"/>
      <c r="G660" s="38"/>
      <c r="H660" s="37">
        <f t="shared" si="96"/>
        <v>0</v>
      </c>
      <c r="I660" s="39"/>
      <c r="J660" s="37">
        <f t="shared" si="97"/>
        <v>0</v>
      </c>
      <c r="K660" s="37">
        <f t="shared" si="98"/>
        <v>0</v>
      </c>
      <c r="N660" s="72">
        <v>52.09</v>
      </c>
    </row>
    <row r="661" spans="2:14" ht="28.5">
      <c r="B661" s="61" t="s">
        <v>1170</v>
      </c>
      <c r="C661" s="44" t="s">
        <v>1171</v>
      </c>
      <c r="D661" s="49" t="s">
        <v>39</v>
      </c>
      <c r="E661" s="43">
        <v>2</v>
      </c>
      <c r="F661" s="38"/>
      <c r="G661" s="38"/>
      <c r="H661" s="37">
        <f t="shared" si="96"/>
        <v>0</v>
      </c>
      <c r="I661" s="39"/>
      <c r="J661" s="37">
        <f t="shared" si="97"/>
        <v>0</v>
      </c>
      <c r="K661" s="37">
        <f t="shared" si="98"/>
        <v>0</v>
      </c>
      <c r="N661" s="72">
        <v>1361.72</v>
      </c>
    </row>
    <row r="662" spans="2:14" ht="15">
      <c r="B662" s="65" t="s">
        <v>1172</v>
      </c>
      <c r="C662" s="66" t="s">
        <v>1173</v>
      </c>
      <c r="D662" s="67"/>
      <c r="E662" s="67"/>
      <c r="F662" s="67"/>
      <c r="G662" s="67"/>
      <c r="H662" s="67"/>
      <c r="I662" s="67"/>
      <c r="J662" s="67"/>
      <c r="K662" s="68"/>
      <c r="N662" s="72"/>
    </row>
    <row r="663" spans="2:14" ht="14.25">
      <c r="B663" s="45" t="s">
        <v>1174</v>
      </c>
      <c r="C663" s="44" t="s">
        <v>1175</v>
      </c>
      <c r="D663" s="49" t="s">
        <v>39</v>
      </c>
      <c r="E663" s="43">
        <v>22</v>
      </c>
      <c r="F663" s="38"/>
      <c r="G663" s="38"/>
      <c r="H663" s="37">
        <f aca="true" t="shared" si="99" ref="H663:H669">IF(E663&lt;&gt;"",TRUNC(F663,2)+TRUNC(G663,2),"")</f>
        <v>0</v>
      </c>
      <c r="I663" s="39"/>
      <c r="J663" s="37">
        <f aca="true" t="shared" si="100" ref="J663:J669">IF(E663&lt;&gt;"",TRUNC(H663*(1+TRUNC(I663,4)),2),"")</f>
        <v>0</v>
      </c>
      <c r="K663" s="37">
        <f aca="true" t="shared" si="101" ref="K663:K669">IF(E663&lt;&gt;"",TRUNC(TRUNC(J663,2)*TRUNC(E663,2),2),"")</f>
        <v>0</v>
      </c>
      <c r="N663" s="72">
        <v>333.7</v>
      </c>
    </row>
    <row r="664" spans="2:14" ht="14.25">
      <c r="B664" s="45" t="s">
        <v>1176</v>
      </c>
      <c r="C664" s="44" t="s">
        <v>1177</v>
      </c>
      <c r="D664" s="49" t="s">
        <v>39</v>
      </c>
      <c r="E664" s="43">
        <v>1</v>
      </c>
      <c r="F664" s="38"/>
      <c r="G664" s="38"/>
      <c r="H664" s="37">
        <f t="shared" si="99"/>
        <v>0</v>
      </c>
      <c r="I664" s="39"/>
      <c r="J664" s="37">
        <f t="shared" si="100"/>
        <v>0</v>
      </c>
      <c r="K664" s="37">
        <f t="shared" si="101"/>
        <v>0</v>
      </c>
      <c r="N664" s="72">
        <v>758.52</v>
      </c>
    </row>
    <row r="665" spans="2:14" ht="14.25">
      <c r="B665" s="45" t="s">
        <v>1178</v>
      </c>
      <c r="C665" s="44" t="s">
        <v>1179</v>
      </c>
      <c r="D665" s="49" t="s">
        <v>39</v>
      </c>
      <c r="E665" s="43">
        <v>6</v>
      </c>
      <c r="F665" s="38"/>
      <c r="G665" s="38"/>
      <c r="H665" s="37">
        <f t="shared" si="99"/>
        <v>0</v>
      </c>
      <c r="I665" s="39"/>
      <c r="J665" s="37">
        <f t="shared" si="100"/>
        <v>0</v>
      </c>
      <c r="K665" s="37">
        <f t="shared" si="101"/>
        <v>0</v>
      </c>
      <c r="N665" s="72">
        <v>333.7</v>
      </c>
    </row>
    <row r="666" spans="2:14" ht="42.75">
      <c r="B666" s="45" t="s">
        <v>1180</v>
      </c>
      <c r="C666" s="44" t="s">
        <v>1181</v>
      </c>
      <c r="D666" s="50" t="s">
        <v>39</v>
      </c>
      <c r="E666" s="43">
        <v>4</v>
      </c>
      <c r="F666" s="38"/>
      <c r="G666" s="38"/>
      <c r="H666" s="37">
        <f t="shared" si="99"/>
        <v>0</v>
      </c>
      <c r="I666" s="39"/>
      <c r="J666" s="37">
        <f t="shared" si="100"/>
        <v>0</v>
      </c>
      <c r="K666" s="37">
        <f t="shared" si="101"/>
        <v>0</v>
      </c>
      <c r="N666" s="72">
        <v>136.83</v>
      </c>
    </row>
    <row r="667" spans="2:14" ht="28.5">
      <c r="B667" s="45" t="s">
        <v>1182</v>
      </c>
      <c r="C667" s="44" t="s">
        <v>1183</v>
      </c>
      <c r="D667" s="49" t="s">
        <v>39</v>
      </c>
      <c r="E667" s="43">
        <v>1</v>
      </c>
      <c r="F667" s="38"/>
      <c r="G667" s="38"/>
      <c r="H667" s="37">
        <f t="shared" si="99"/>
        <v>0</v>
      </c>
      <c r="I667" s="39"/>
      <c r="J667" s="37">
        <f t="shared" si="100"/>
        <v>0</v>
      </c>
      <c r="K667" s="37">
        <f t="shared" si="101"/>
        <v>0</v>
      </c>
      <c r="N667" s="72">
        <v>685.04</v>
      </c>
    </row>
    <row r="668" spans="2:14" ht="28.5">
      <c r="B668" s="45" t="s">
        <v>1184</v>
      </c>
      <c r="C668" s="44" t="s">
        <v>1185</v>
      </c>
      <c r="D668" s="50" t="s">
        <v>39</v>
      </c>
      <c r="E668" s="43">
        <v>20</v>
      </c>
      <c r="F668" s="38"/>
      <c r="G668" s="38"/>
      <c r="H668" s="37">
        <f t="shared" si="99"/>
        <v>0</v>
      </c>
      <c r="I668" s="39"/>
      <c r="J668" s="37">
        <f t="shared" si="100"/>
        <v>0</v>
      </c>
      <c r="K668" s="37">
        <f t="shared" si="101"/>
        <v>0</v>
      </c>
      <c r="N668" s="72">
        <v>234.66</v>
      </c>
    </row>
    <row r="669" spans="2:14" ht="14.25">
      <c r="B669" s="45" t="s">
        <v>1186</v>
      </c>
      <c r="C669" s="44" t="s">
        <v>1187</v>
      </c>
      <c r="D669" s="49" t="s">
        <v>39</v>
      </c>
      <c r="E669" s="43">
        <v>20</v>
      </c>
      <c r="F669" s="38"/>
      <c r="G669" s="38"/>
      <c r="H669" s="37">
        <f t="shared" si="99"/>
        <v>0</v>
      </c>
      <c r="I669" s="39"/>
      <c r="J669" s="37">
        <f t="shared" si="100"/>
        <v>0</v>
      </c>
      <c r="K669" s="37">
        <f t="shared" si="101"/>
        <v>0</v>
      </c>
      <c r="N669" s="72">
        <v>260.11</v>
      </c>
    </row>
    <row r="670" spans="2:14" ht="15">
      <c r="B670" s="65" t="s">
        <v>1188</v>
      </c>
      <c r="C670" s="66" t="s">
        <v>1189</v>
      </c>
      <c r="D670" s="67"/>
      <c r="E670" s="67"/>
      <c r="F670" s="67"/>
      <c r="G670" s="67"/>
      <c r="H670" s="67"/>
      <c r="I670" s="67"/>
      <c r="J670" s="67"/>
      <c r="K670" s="68"/>
      <c r="N670" s="72"/>
    </row>
    <row r="671" spans="2:14" ht="28.5">
      <c r="B671" s="45" t="s">
        <v>1190</v>
      </c>
      <c r="C671" s="44" t="s">
        <v>1191</v>
      </c>
      <c r="D671" s="49" t="s">
        <v>39</v>
      </c>
      <c r="E671" s="43">
        <v>3</v>
      </c>
      <c r="F671" s="38"/>
      <c r="G671" s="38"/>
      <c r="H671" s="37">
        <f>IF(E671&lt;&gt;"",TRUNC(F671,2)+TRUNC(G671,2),"")</f>
        <v>0</v>
      </c>
      <c r="I671" s="39"/>
      <c r="J671" s="37">
        <f>IF(E671&lt;&gt;"",TRUNC(H671*(1+TRUNC(I671,4)),2),"")</f>
        <v>0</v>
      </c>
      <c r="K671" s="37">
        <f>IF(E671&lt;&gt;"",TRUNC(TRUNC(J671,2)*TRUNC(E671,2),2),"")</f>
        <v>0</v>
      </c>
      <c r="N671" s="72">
        <v>163.42</v>
      </c>
    </row>
    <row r="672" spans="2:14" ht="28.5">
      <c r="B672" s="45" t="s">
        <v>1192</v>
      </c>
      <c r="C672" s="44" t="s">
        <v>1193</v>
      </c>
      <c r="D672" s="49" t="s">
        <v>39</v>
      </c>
      <c r="E672" s="43">
        <v>1</v>
      </c>
      <c r="F672" s="38"/>
      <c r="G672" s="38"/>
      <c r="H672" s="37">
        <f>IF(E672&lt;&gt;"",TRUNC(F672,2)+TRUNC(G672,2),"")</f>
        <v>0</v>
      </c>
      <c r="I672" s="39"/>
      <c r="J672" s="37">
        <f>IF(E672&lt;&gt;"",TRUNC(H672*(1+TRUNC(I672,4)),2),"")</f>
        <v>0</v>
      </c>
      <c r="K672" s="37">
        <f>IF(E672&lt;&gt;"",TRUNC(TRUNC(J672,2)*TRUNC(E672,2),2),"")</f>
        <v>0</v>
      </c>
      <c r="N672" s="72">
        <v>522.24</v>
      </c>
    </row>
    <row r="673" spans="2:14" ht="15">
      <c r="B673" s="65">
        <v>14</v>
      </c>
      <c r="C673" s="66" t="s">
        <v>1194</v>
      </c>
      <c r="D673" s="67"/>
      <c r="E673" s="67"/>
      <c r="F673" s="67"/>
      <c r="G673" s="67"/>
      <c r="H673" s="67"/>
      <c r="I673" s="67"/>
      <c r="J673" s="67"/>
      <c r="K673" s="68"/>
      <c r="N673" s="72"/>
    </row>
    <row r="674" spans="2:14" ht="15">
      <c r="B674" s="65" t="s">
        <v>1195</v>
      </c>
      <c r="C674" s="66" t="s">
        <v>1196</v>
      </c>
      <c r="D674" s="67"/>
      <c r="E674" s="67"/>
      <c r="F674" s="67"/>
      <c r="G674" s="67"/>
      <c r="H674" s="67"/>
      <c r="I674" s="67"/>
      <c r="J674" s="67"/>
      <c r="K674" s="68"/>
      <c r="N674" s="72"/>
    </row>
    <row r="675" spans="2:14" ht="28.5">
      <c r="B675" s="52" t="s">
        <v>1197</v>
      </c>
      <c r="C675" s="44" t="s">
        <v>1198</v>
      </c>
      <c r="D675" s="49" t="s">
        <v>39</v>
      </c>
      <c r="E675" s="43">
        <v>12</v>
      </c>
      <c r="F675" s="38"/>
      <c r="G675" s="38"/>
      <c r="H675" s="37">
        <f aca="true" t="shared" si="102" ref="H675:H694">IF(E675&lt;&gt;"",TRUNC(F675,2)+TRUNC(G675,2),"")</f>
        <v>0</v>
      </c>
      <c r="I675" s="39"/>
      <c r="J675" s="37">
        <f aca="true" t="shared" si="103" ref="J675:J694">IF(E675&lt;&gt;"",TRUNC(H675*(1+TRUNC(I675,4)),2),"")</f>
        <v>0</v>
      </c>
      <c r="K675" s="37">
        <f aca="true" t="shared" si="104" ref="K675:K694">IF(E675&lt;&gt;"",TRUNC(TRUNC(J675,2)*TRUNC(E675,2),2),"")</f>
        <v>0</v>
      </c>
      <c r="N675" s="72">
        <v>1104.05</v>
      </c>
    </row>
    <row r="676" spans="2:14" ht="28.5">
      <c r="B676" s="52" t="s">
        <v>1199</v>
      </c>
      <c r="C676" s="44" t="s">
        <v>1200</v>
      </c>
      <c r="D676" s="49" t="s">
        <v>39</v>
      </c>
      <c r="E676" s="43">
        <v>1</v>
      </c>
      <c r="F676" s="38"/>
      <c r="G676" s="38"/>
      <c r="H676" s="37">
        <f t="shared" si="102"/>
        <v>0</v>
      </c>
      <c r="I676" s="39"/>
      <c r="J676" s="37">
        <f t="shared" si="103"/>
        <v>0</v>
      </c>
      <c r="K676" s="37">
        <f t="shared" si="104"/>
        <v>0</v>
      </c>
      <c r="N676" s="72">
        <v>2672.31</v>
      </c>
    </row>
    <row r="677" spans="2:14" ht="28.5">
      <c r="B677" s="52" t="s">
        <v>1201</v>
      </c>
      <c r="C677" s="44" t="s">
        <v>1202</v>
      </c>
      <c r="D677" s="49" t="s">
        <v>39</v>
      </c>
      <c r="E677" s="43">
        <v>12</v>
      </c>
      <c r="F677" s="38"/>
      <c r="G677" s="38"/>
      <c r="H677" s="37">
        <f t="shared" si="102"/>
        <v>0</v>
      </c>
      <c r="I677" s="39"/>
      <c r="J677" s="37">
        <f t="shared" si="103"/>
        <v>0</v>
      </c>
      <c r="K677" s="37">
        <f t="shared" si="104"/>
        <v>0</v>
      </c>
      <c r="N677" s="72">
        <v>1225.1</v>
      </c>
    </row>
    <row r="678" spans="2:14" ht="57">
      <c r="B678" s="52" t="s">
        <v>1203</v>
      </c>
      <c r="C678" s="44" t="s">
        <v>1204</v>
      </c>
      <c r="D678" s="50" t="s">
        <v>39</v>
      </c>
      <c r="E678" s="43">
        <v>4</v>
      </c>
      <c r="F678" s="38"/>
      <c r="G678" s="38"/>
      <c r="H678" s="37">
        <f t="shared" si="102"/>
        <v>0</v>
      </c>
      <c r="I678" s="39"/>
      <c r="J678" s="37">
        <f t="shared" si="103"/>
        <v>0</v>
      </c>
      <c r="K678" s="37">
        <f t="shared" si="104"/>
        <v>0</v>
      </c>
      <c r="N678" s="72">
        <v>729.72</v>
      </c>
    </row>
    <row r="679" spans="2:14" ht="28.5">
      <c r="B679" s="52" t="s">
        <v>1205</v>
      </c>
      <c r="C679" s="44" t="s">
        <v>1206</v>
      </c>
      <c r="D679" s="49" t="s">
        <v>39</v>
      </c>
      <c r="E679" s="43">
        <v>1</v>
      </c>
      <c r="F679" s="38"/>
      <c r="G679" s="38"/>
      <c r="H679" s="37">
        <f t="shared" si="102"/>
        <v>0</v>
      </c>
      <c r="I679" s="39"/>
      <c r="J679" s="37">
        <f t="shared" si="103"/>
        <v>0</v>
      </c>
      <c r="K679" s="37">
        <f t="shared" si="104"/>
        <v>0</v>
      </c>
      <c r="N679" s="72">
        <v>1104.05</v>
      </c>
    </row>
    <row r="680" spans="2:14" ht="42.75">
      <c r="B680" s="52" t="s">
        <v>1207</v>
      </c>
      <c r="C680" s="44" t="s">
        <v>1208</v>
      </c>
      <c r="D680" s="49" t="s">
        <v>35</v>
      </c>
      <c r="E680" s="43">
        <v>5.4</v>
      </c>
      <c r="F680" s="38"/>
      <c r="G680" s="38"/>
      <c r="H680" s="37">
        <f t="shared" si="102"/>
        <v>0</v>
      </c>
      <c r="I680" s="39"/>
      <c r="J680" s="37">
        <f t="shared" si="103"/>
        <v>0</v>
      </c>
      <c r="K680" s="37">
        <f t="shared" si="104"/>
        <v>0</v>
      </c>
      <c r="N680" s="72">
        <v>981.41</v>
      </c>
    </row>
    <row r="681" spans="2:14" ht="42.75">
      <c r="B681" s="52" t="s">
        <v>1209</v>
      </c>
      <c r="C681" s="44" t="s">
        <v>1208</v>
      </c>
      <c r="D681" s="49" t="s">
        <v>35</v>
      </c>
      <c r="E681" s="43">
        <v>13.8</v>
      </c>
      <c r="F681" s="38"/>
      <c r="G681" s="38"/>
      <c r="H681" s="37">
        <f t="shared" si="102"/>
        <v>0</v>
      </c>
      <c r="I681" s="39"/>
      <c r="J681" s="37">
        <f t="shared" si="103"/>
        <v>0</v>
      </c>
      <c r="K681" s="37">
        <f t="shared" si="104"/>
        <v>0</v>
      </c>
      <c r="N681" s="72">
        <v>981.41</v>
      </c>
    </row>
    <row r="682" spans="2:14" ht="42.75">
      <c r="B682" s="52" t="s">
        <v>1210</v>
      </c>
      <c r="C682" s="44" t="s">
        <v>1208</v>
      </c>
      <c r="D682" s="49" t="s">
        <v>35</v>
      </c>
      <c r="E682" s="43">
        <v>2.88</v>
      </c>
      <c r="F682" s="38"/>
      <c r="G682" s="38"/>
      <c r="H682" s="37">
        <f t="shared" si="102"/>
        <v>0</v>
      </c>
      <c r="I682" s="39"/>
      <c r="J682" s="37">
        <f t="shared" si="103"/>
        <v>0</v>
      </c>
      <c r="K682" s="37">
        <f t="shared" si="104"/>
        <v>0</v>
      </c>
      <c r="N682" s="72">
        <v>981.41</v>
      </c>
    </row>
    <row r="683" spans="2:14" ht="42.75">
      <c r="B683" s="52" t="s">
        <v>1211</v>
      </c>
      <c r="C683" s="44" t="s">
        <v>1208</v>
      </c>
      <c r="D683" s="49" t="s">
        <v>35</v>
      </c>
      <c r="E683" s="43">
        <v>12</v>
      </c>
      <c r="F683" s="38"/>
      <c r="G683" s="38"/>
      <c r="H683" s="37">
        <f t="shared" si="102"/>
        <v>0</v>
      </c>
      <c r="I683" s="39"/>
      <c r="J683" s="37">
        <f t="shared" si="103"/>
        <v>0</v>
      </c>
      <c r="K683" s="37">
        <f t="shared" si="104"/>
        <v>0</v>
      </c>
      <c r="N683" s="72">
        <v>981.41</v>
      </c>
    </row>
    <row r="684" spans="2:14" ht="28.5">
      <c r="B684" s="52" t="s">
        <v>1212</v>
      </c>
      <c r="C684" s="44" t="s">
        <v>1213</v>
      </c>
      <c r="D684" s="50" t="s">
        <v>39</v>
      </c>
      <c r="E684" s="43">
        <v>30</v>
      </c>
      <c r="F684" s="38"/>
      <c r="G684" s="38"/>
      <c r="H684" s="37">
        <f t="shared" si="102"/>
        <v>0</v>
      </c>
      <c r="I684" s="39"/>
      <c r="J684" s="37">
        <f t="shared" si="103"/>
        <v>0</v>
      </c>
      <c r="K684" s="37">
        <f t="shared" si="104"/>
        <v>0</v>
      </c>
      <c r="N684" s="72">
        <v>222.06</v>
      </c>
    </row>
    <row r="685" spans="2:14" ht="28.5">
      <c r="B685" s="52" t="s">
        <v>1214</v>
      </c>
      <c r="C685" s="44" t="s">
        <v>1215</v>
      </c>
      <c r="D685" s="50" t="s">
        <v>39</v>
      </c>
      <c r="E685" s="43">
        <v>27</v>
      </c>
      <c r="F685" s="38"/>
      <c r="G685" s="38"/>
      <c r="H685" s="37">
        <f t="shared" si="102"/>
        <v>0</v>
      </c>
      <c r="I685" s="39"/>
      <c r="J685" s="37">
        <f t="shared" si="103"/>
        <v>0</v>
      </c>
      <c r="K685" s="37">
        <f t="shared" si="104"/>
        <v>0</v>
      </c>
      <c r="N685" s="72">
        <v>230.84</v>
      </c>
    </row>
    <row r="686" spans="2:14" ht="42.75">
      <c r="B686" s="52" t="s">
        <v>1216</v>
      </c>
      <c r="C686" s="44" t="s">
        <v>1217</v>
      </c>
      <c r="D686" s="50" t="s">
        <v>39</v>
      </c>
      <c r="E686" s="43">
        <v>273.3</v>
      </c>
      <c r="F686" s="38"/>
      <c r="G686" s="38"/>
      <c r="H686" s="37">
        <f t="shared" si="102"/>
        <v>0</v>
      </c>
      <c r="I686" s="39"/>
      <c r="J686" s="37">
        <f t="shared" si="103"/>
        <v>0</v>
      </c>
      <c r="K686" s="37">
        <f t="shared" si="104"/>
        <v>0</v>
      </c>
      <c r="N686" s="72">
        <v>33.99</v>
      </c>
    </row>
    <row r="687" spans="2:14" ht="42.75">
      <c r="B687" s="52" t="s">
        <v>1218</v>
      </c>
      <c r="C687" s="44" t="s">
        <v>1219</v>
      </c>
      <c r="D687" s="50" t="s">
        <v>39</v>
      </c>
      <c r="E687" s="43">
        <v>62</v>
      </c>
      <c r="F687" s="38"/>
      <c r="G687" s="38"/>
      <c r="H687" s="37">
        <f t="shared" si="102"/>
        <v>0</v>
      </c>
      <c r="I687" s="39"/>
      <c r="J687" s="37">
        <f t="shared" si="103"/>
        <v>0</v>
      </c>
      <c r="K687" s="37">
        <f t="shared" si="104"/>
        <v>0</v>
      </c>
      <c r="N687" s="72">
        <v>97.38</v>
      </c>
    </row>
    <row r="688" spans="2:14" ht="14.25">
      <c r="B688" s="52" t="s">
        <v>1220</v>
      </c>
      <c r="C688" s="44" t="s">
        <v>1221</v>
      </c>
      <c r="D688" s="50" t="s">
        <v>39</v>
      </c>
      <c r="E688" s="54">
        <v>28</v>
      </c>
      <c r="F688" s="38"/>
      <c r="G688" s="38"/>
      <c r="H688" s="37">
        <f t="shared" si="102"/>
        <v>0</v>
      </c>
      <c r="I688" s="39"/>
      <c r="J688" s="37">
        <f t="shared" si="103"/>
        <v>0</v>
      </c>
      <c r="K688" s="37">
        <f t="shared" si="104"/>
        <v>0</v>
      </c>
      <c r="N688" s="72">
        <v>42.76</v>
      </c>
    </row>
    <row r="689" spans="2:14" ht="14.25">
      <c r="B689" s="52" t="s">
        <v>1222</v>
      </c>
      <c r="C689" s="44" t="s">
        <v>1223</v>
      </c>
      <c r="D689" s="50" t="s">
        <v>39</v>
      </c>
      <c r="E689" s="43">
        <v>13</v>
      </c>
      <c r="F689" s="38"/>
      <c r="G689" s="38"/>
      <c r="H689" s="37">
        <f t="shared" si="102"/>
        <v>0</v>
      </c>
      <c r="I689" s="39"/>
      <c r="J689" s="37">
        <f t="shared" si="103"/>
        <v>0</v>
      </c>
      <c r="K689" s="37">
        <f t="shared" si="104"/>
        <v>0</v>
      </c>
      <c r="N689" s="72">
        <v>1350.97</v>
      </c>
    </row>
    <row r="690" spans="2:14" ht="28.5">
      <c r="B690" s="52" t="s">
        <v>1224</v>
      </c>
      <c r="C690" s="44" t="s">
        <v>1225</v>
      </c>
      <c r="D690" s="49" t="s">
        <v>39</v>
      </c>
      <c r="E690" s="43">
        <v>2</v>
      </c>
      <c r="F690" s="38"/>
      <c r="G690" s="38"/>
      <c r="H690" s="37">
        <f t="shared" si="102"/>
        <v>0</v>
      </c>
      <c r="I690" s="39"/>
      <c r="J690" s="37">
        <f t="shared" si="103"/>
        <v>0</v>
      </c>
      <c r="K690" s="37">
        <f t="shared" si="104"/>
        <v>0</v>
      </c>
      <c r="N690" s="72">
        <v>1487.71</v>
      </c>
    </row>
    <row r="691" spans="2:14" ht="28.5">
      <c r="B691" s="52" t="s">
        <v>1226</v>
      </c>
      <c r="C691" s="44" t="s">
        <v>1227</v>
      </c>
      <c r="D691" s="49" t="s">
        <v>39</v>
      </c>
      <c r="E691" s="43">
        <v>4</v>
      </c>
      <c r="F691" s="38"/>
      <c r="G691" s="38"/>
      <c r="H691" s="37">
        <f t="shared" si="102"/>
        <v>0</v>
      </c>
      <c r="I691" s="39"/>
      <c r="J691" s="37">
        <f t="shared" si="103"/>
        <v>0</v>
      </c>
      <c r="K691" s="37">
        <f t="shared" si="104"/>
        <v>0</v>
      </c>
      <c r="N691" s="72">
        <v>270.34</v>
      </c>
    </row>
    <row r="692" spans="2:14" ht="14.25">
      <c r="B692" s="52" t="s">
        <v>1228</v>
      </c>
      <c r="C692" s="44" t="s">
        <v>1229</v>
      </c>
      <c r="D692" s="49" t="s">
        <v>39</v>
      </c>
      <c r="E692" s="54">
        <v>10</v>
      </c>
      <c r="F692" s="38"/>
      <c r="G692" s="38"/>
      <c r="H692" s="37">
        <f t="shared" si="102"/>
        <v>0</v>
      </c>
      <c r="I692" s="39"/>
      <c r="J692" s="37">
        <f t="shared" si="103"/>
        <v>0</v>
      </c>
      <c r="K692" s="37">
        <f t="shared" si="104"/>
        <v>0</v>
      </c>
      <c r="N692" s="72">
        <v>29.06</v>
      </c>
    </row>
    <row r="693" spans="2:14" ht="42.75">
      <c r="B693" s="52" t="s">
        <v>1230</v>
      </c>
      <c r="C693" s="44" t="s">
        <v>1231</v>
      </c>
      <c r="D693" s="49" t="s">
        <v>35</v>
      </c>
      <c r="E693" s="54">
        <v>15.36</v>
      </c>
      <c r="F693" s="38"/>
      <c r="G693" s="38"/>
      <c r="H693" s="37">
        <f t="shared" si="102"/>
        <v>0</v>
      </c>
      <c r="I693" s="39"/>
      <c r="J693" s="37">
        <f t="shared" si="103"/>
        <v>0</v>
      </c>
      <c r="K693" s="37">
        <f t="shared" si="104"/>
        <v>0</v>
      </c>
      <c r="N693" s="72">
        <v>60.54</v>
      </c>
    </row>
    <row r="694" spans="2:14" ht="42.75">
      <c r="B694" s="52" t="s">
        <v>1232</v>
      </c>
      <c r="C694" s="44" t="s">
        <v>1233</v>
      </c>
      <c r="D694" s="50" t="s">
        <v>35</v>
      </c>
      <c r="E694" s="59">
        <v>3.36</v>
      </c>
      <c r="F694" s="38"/>
      <c r="G694" s="38"/>
      <c r="H694" s="37">
        <f t="shared" si="102"/>
        <v>0</v>
      </c>
      <c r="I694" s="39"/>
      <c r="J694" s="37">
        <f t="shared" si="103"/>
        <v>0</v>
      </c>
      <c r="K694" s="37">
        <f t="shared" si="104"/>
        <v>0</v>
      </c>
      <c r="N694" s="72">
        <v>941.89</v>
      </c>
    </row>
    <row r="695" spans="2:14" ht="15">
      <c r="B695" s="65" t="s">
        <v>1234</v>
      </c>
      <c r="C695" s="66" t="s">
        <v>1235</v>
      </c>
      <c r="D695" s="67"/>
      <c r="E695" s="67"/>
      <c r="F695" s="67"/>
      <c r="G695" s="67"/>
      <c r="H695" s="67"/>
      <c r="I695" s="67"/>
      <c r="J695" s="67"/>
      <c r="K695" s="68"/>
      <c r="N695" s="72"/>
    </row>
    <row r="696" spans="2:14" ht="28.5">
      <c r="B696" s="52" t="s">
        <v>1236</v>
      </c>
      <c r="C696" s="44" t="s">
        <v>1237</v>
      </c>
      <c r="D696" s="49" t="s">
        <v>35</v>
      </c>
      <c r="E696" s="62">
        <v>83.19000000000001</v>
      </c>
      <c r="F696" s="38"/>
      <c r="G696" s="38"/>
      <c r="H696" s="37">
        <f aca="true" t="shared" si="105" ref="H696:H702">IF(E696&lt;&gt;"",TRUNC(F696,2)+TRUNC(G696,2),"")</f>
        <v>0</v>
      </c>
      <c r="I696" s="39"/>
      <c r="J696" s="37">
        <f aca="true" t="shared" si="106" ref="J696:J702">IF(E696&lt;&gt;"",TRUNC(H696*(1+TRUNC(I696,4)),2),"")</f>
        <v>0</v>
      </c>
      <c r="K696" s="37">
        <f aca="true" t="shared" si="107" ref="K696:K702">IF(E696&lt;&gt;"",TRUNC(TRUNC(J696,2)*TRUNC(E696,2),2),"")</f>
        <v>0</v>
      </c>
      <c r="N696" s="72">
        <v>639.69</v>
      </c>
    </row>
    <row r="697" spans="2:14" ht="28.5">
      <c r="B697" s="52" t="s">
        <v>1238</v>
      </c>
      <c r="C697" s="44" t="s">
        <v>1239</v>
      </c>
      <c r="D697" s="49" t="s">
        <v>35</v>
      </c>
      <c r="E697" s="54">
        <v>4.8</v>
      </c>
      <c r="F697" s="38"/>
      <c r="G697" s="38"/>
      <c r="H697" s="37">
        <f t="shared" si="105"/>
        <v>0</v>
      </c>
      <c r="I697" s="39"/>
      <c r="J697" s="37">
        <f t="shared" si="106"/>
        <v>0</v>
      </c>
      <c r="K697" s="37">
        <f t="shared" si="107"/>
        <v>0</v>
      </c>
      <c r="N697" s="72">
        <v>948.45</v>
      </c>
    </row>
    <row r="698" spans="2:14" ht="42.75">
      <c r="B698" s="52" t="s">
        <v>1240</v>
      </c>
      <c r="C698" s="44" t="s">
        <v>1241</v>
      </c>
      <c r="D698" s="49" t="s">
        <v>35</v>
      </c>
      <c r="E698" s="54">
        <v>1</v>
      </c>
      <c r="F698" s="38"/>
      <c r="G698" s="38"/>
      <c r="H698" s="37">
        <f t="shared" si="105"/>
        <v>0</v>
      </c>
      <c r="I698" s="39"/>
      <c r="J698" s="37">
        <f t="shared" si="106"/>
        <v>0</v>
      </c>
      <c r="K698" s="37">
        <f t="shared" si="107"/>
        <v>0</v>
      </c>
      <c r="N698" s="72">
        <v>537.29</v>
      </c>
    </row>
    <row r="699" spans="2:14" ht="14.25">
      <c r="B699" s="52" t="s">
        <v>1242</v>
      </c>
      <c r="C699" s="44" t="s">
        <v>1243</v>
      </c>
      <c r="D699" s="50" t="s">
        <v>35</v>
      </c>
      <c r="E699" s="54">
        <v>75.79</v>
      </c>
      <c r="F699" s="38"/>
      <c r="G699" s="38"/>
      <c r="H699" s="37">
        <f t="shared" si="105"/>
        <v>0</v>
      </c>
      <c r="I699" s="39"/>
      <c r="J699" s="37">
        <f t="shared" si="106"/>
        <v>0</v>
      </c>
      <c r="K699" s="37">
        <f t="shared" si="107"/>
        <v>0</v>
      </c>
      <c r="N699" s="72">
        <v>149.48</v>
      </c>
    </row>
    <row r="700" spans="2:14" ht="28.5">
      <c r="B700" s="52" t="s">
        <v>1244</v>
      </c>
      <c r="C700" s="44" t="s">
        <v>1245</v>
      </c>
      <c r="D700" s="49" t="s">
        <v>35</v>
      </c>
      <c r="E700" s="54">
        <v>8.4</v>
      </c>
      <c r="F700" s="38"/>
      <c r="G700" s="38"/>
      <c r="H700" s="37">
        <f t="shared" si="105"/>
        <v>0</v>
      </c>
      <c r="I700" s="39"/>
      <c r="J700" s="37">
        <f t="shared" si="106"/>
        <v>0</v>
      </c>
      <c r="K700" s="37">
        <f t="shared" si="107"/>
        <v>0</v>
      </c>
      <c r="N700" s="72">
        <v>102.82</v>
      </c>
    </row>
    <row r="701" spans="2:14" ht="42.75">
      <c r="B701" s="52" t="s">
        <v>1246</v>
      </c>
      <c r="C701" s="44" t="s">
        <v>1247</v>
      </c>
      <c r="D701" s="49" t="s">
        <v>35</v>
      </c>
      <c r="E701" s="54">
        <v>74.79</v>
      </c>
      <c r="F701" s="38"/>
      <c r="G701" s="38"/>
      <c r="H701" s="37">
        <f t="shared" si="105"/>
        <v>0</v>
      </c>
      <c r="I701" s="39"/>
      <c r="J701" s="37">
        <f t="shared" si="106"/>
        <v>0</v>
      </c>
      <c r="K701" s="37">
        <f t="shared" si="107"/>
        <v>0</v>
      </c>
      <c r="N701" s="72">
        <v>243.14</v>
      </c>
    </row>
    <row r="702" spans="2:14" ht="42.75">
      <c r="B702" s="52" t="s">
        <v>1248</v>
      </c>
      <c r="C702" s="44" t="s">
        <v>1231</v>
      </c>
      <c r="D702" s="49" t="s">
        <v>35</v>
      </c>
      <c r="E702" s="59">
        <v>11.74</v>
      </c>
      <c r="F702" s="38"/>
      <c r="G702" s="38"/>
      <c r="H702" s="37">
        <f t="shared" si="105"/>
        <v>0</v>
      </c>
      <c r="I702" s="39"/>
      <c r="J702" s="37">
        <f t="shared" si="106"/>
        <v>0</v>
      </c>
      <c r="K702" s="37">
        <f t="shared" si="107"/>
        <v>0</v>
      </c>
      <c r="N702" s="72">
        <v>60.54</v>
      </c>
    </row>
    <row r="703" spans="2:14" ht="15">
      <c r="B703" s="65" t="s">
        <v>1249</v>
      </c>
      <c r="C703" s="66" t="s">
        <v>1250</v>
      </c>
      <c r="D703" s="67"/>
      <c r="E703" s="67"/>
      <c r="F703" s="67"/>
      <c r="G703" s="67"/>
      <c r="H703" s="67"/>
      <c r="I703" s="67"/>
      <c r="J703" s="67"/>
      <c r="K703" s="68"/>
      <c r="N703" s="72"/>
    </row>
    <row r="704" spans="2:14" ht="28.5">
      <c r="B704" s="52" t="s">
        <v>1251</v>
      </c>
      <c r="C704" s="44" t="s">
        <v>1252</v>
      </c>
      <c r="D704" s="50" t="s">
        <v>35</v>
      </c>
      <c r="E704" s="58">
        <v>17.28</v>
      </c>
      <c r="F704" s="38"/>
      <c r="G704" s="38"/>
      <c r="H704" s="37">
        <f>IF(E704&lt;&gt;"",TRUNC(F704,2)+TRUNC(G704,2),"")</f>
        <v>0</v>
      </c>
      <c r="I704" s="39"/>
      <c r="J704" s="37">
        <f>IF(E704&lt;&gt;"",TRUNC(H704*(1+TRUNC(I704,4)),2),"")</f>
        <v>0</v>
      </c>
      <c r="K704" s="37">
        <f>IF(E704&lt;&gt;"",TRUNC(TRUNC(J704,2)*TRUNC(E704,2),2),"")</f>
        <v>0</v>
      </c>
      <c r="N704" s="72">
        <v>1103.96</v>
      </c>
    </row>
    <row r="705" spans="2:14" ht="14.25">
      <c r="B705" s="52" t="s">
        <v>1253</v>
      </c>
      <c r="C705" s="44" t="s">
        <v>1254</v>
      </c>
      <c r="D705" s="49" t="s">
        <v>35</v>
      </c>
      <c r="E705" s="63">
        <v>8.92</v>
      </c>
      <c r="F705" s="38"/>
      <c r="G705" s="38"/>
      <c r="H705" s="37">
        <f>IF(E705&lt;&gt;"",TRUNC(F705,2)+TRUNC(G705,2),"")</f>
        <v>0</v>
      </c>
      <c r="I705" s="39"/>
      <c r="J705" s="37">
        <f>IF(E705&lt;&gt;"",TRUNC(H705*(1+TRUNC(I705,4)),2),"")</f>
        <v>0</v>
      </c>
      <c r="K705" s="37">
        <f>IF(E705&lt;&gt;"",TRUNC(TRUNC(J705,2)*TRUNC(E705,2),2),"")</f>
        <v>0</v>
      </c>
      <c r="N705" s="72">
        <v>867.16</v>
      </c>
    </row>
    <row r="706" spans="2:14" ht="15">
      <c r="B706" s="65" t="s">
        <v>1255</v>
      </c>
      <c r="C706" s="66" t="s">
        <v>1256</v>
      </c>
      <c r="D706" s="67"/>
      <c r="E706" s="67"/>
      <c r="F706" s="67"/>
      <c r="G706" s="67"/>
      <c r="H706" s="67"/>
      <c r="I706" s="67"/>
      <c r="J706" s="67"/>
      <c r="K706" s="68"/>
      <c r="N706" s="72"/>
    </row>
    <row r="707" spans="2:14" ht="14.25">
      <c r="B707" s="52" t="s">
        <v>1257</v>
      </c>
      <c r="C707" s="44" t="s">
        <v>1258</v>
      </c>
      <c r="D707" s="49" t="s">
        <v>39</v>
      </c>
      <c r="E707" s="43">
        <v>17</v>
      </c>
      <c r="F707" s="38"/>
      <c r="G707" s="38"/>
      <c r="H707" s="37">
        <f>IF(E707&lt;&gt;"",TRUNC(F707,2)+TRUNC(G707,2),"")</f>
        <v>0</v>
      </c>
      <c r="I707" s="39"/>
      <c r="J707" s="37">
        <f>IF(E707&lt;&gt;"",TRUNC(H707*(1+TRUNC(I707,4)),2),"")</f>
        <v>0</v>
      </c>
      <c r="K707" s="37">
        <f>IF(E707&lt;&gt;"",TRUNC(TRUNC(J707,2)*TRUNC(E707,2),2),"")</f>
        <v>0</v>
      </c>
      <c r="N707" s="72">
        <v>15.14</v>
      </c>
    </row>
    <row r="708" spans="2:14" ht="14.25">
      <c r="B708" s="52" t="s">
        <v>1259</v>
      </c>
      <c r="C708" s="44" t="s">
        <v>1260</v>
      </c>
      <c r="D708" s="49" t="s">
        <v>35</v>
      </c>
      <c r="E708" s="43">
        <v>50.36</v>
      </c>
      <c r="F708" s="38"/>
      <c r="G708" s="38"/>
      <c r="H708" s="37">
        <f>IF(E708&lt;&gt;"",TRUNC(F708,2)+TRUNC(G708,2),"")</f>
        <v>0</v>
      </c>
      <c r="I708" s="39"/>
      <c r="J708" s="37">
        <f>IF(E708&lt;&gt;"",TRUNC(H708*(1+TRUNC(I708,4)),2),"")</f>
        <v>0</v>
      </c>
      <c r="K708" s="37">
        <f>IF(E708&lt;&gt;"",TRUNC(TRUNC(J708,2)*TRUNC(E708,2),2),"")</f>
        <v>0</v>
      </c>
      <c r="N708" s="72">
        <v>20.88</v>
      </c>
    </row>
    <row r="709" spans="2:14" ht="14.25">
      <c r="B709" s="52" t="s">
        <v>1261</v>
      </c>
      <c r="C709" s="44" t="s">
        <v>1262</v>
      </c>
      <c r="D709" s="49" t="s">
        <v>35</v>
      </c>
      <c r="E709" s="43">
        <v>26.400000000000002</v>
      </c>
      <c r="F709" s="38"/>
      <c r="G709" s="38"/>
      <c r="H709" s="37">
        <f>IF(E709&lt;&gt;"",TRUNC(F709,2)+TRUNC(G709,2),"")</f>
        <v>0</v>
      </c>
      <c r="I709" s="39"/>
      <c r="J709" s="37">
        <f>IF(E709&lt;&gt;"",TRUNC(H709*(1+TRUNC(I709,4)),2),"")</f>
        <v>0</v>
      </c>
      <c r="K709" s="37">
        <f>IF(E709&lt;&gt;"",TRUNC(TRUNC(J709,2)*TRUNC(E709,2),2),"")</f>
        <v>0</v>
      </c>
      <c r="N709" s="72">
        <v>20.88</v>
      </c>
    </row>
    <row r="710" spans="2:14" ht="15">
      <c r="B710" s="65">
        <v>15</v>
      </c>
      <c r="C710" s="66" t="s">
        <v>1263</v>
      </c>
      <c r="D710" s="67"/>
      <c r="E710" s="67"/>
      <c r="F710" s="67"/>
      <c r="G710" s="67"/>
      <c r="H710" s="67"/>
      <c r="I710" s="67"/>
      <c r="J710" s="67"/>
      <c r="K710" s="68"/>
      <c r="N710" s="72"/>
    </row>
    <row r="711" spans="2:14" ht="15">
      <c r="B711" s="65" t="s">
        <v>1264</v>
      </c>
      <c r="C711" s="66" t="s">
        <v>1265</v>
      </c>
      <c r="D711" s="67"/>
      <c r="E711" s="67"/>
      <c r="F711" s="67"/>
      <c r="G711" s="67"/>
      <c r="H711" s="67"/>
      <c r="I711" s="67"/>
      <c r="J711" s="67"/>
      <c r="K711" s="68"/>
      <c r="N711" s="72"/>
    </row>
    <row r="712" spans="2:14" ht="28.5">
      <c r="B712" s="64" t="s">
        <v>1266</v>
      </c>
      <c r="C712" s="44" t="s">
        <v>1267</v>
      </c>
      <c r="D712" s="50" t="s">
        <v>35</v>
      </c>
      <c r="E712" s="43">
        <v>208.17</v>
      </c>
      <c r="F712" s="38"/>
      <c r="G712" s="38"/>
      <c r="H712" s="37">
        <f aca="true" t="shared" si="108" ref="H712:H719">IF(E712&lt;&gt;"",TRUNC(F712,2)+TRUNC(G712,2),"")</f>
        <v>0</v>
      </c>
      <c r="I712" s="39"/>
      <c r="J712" s="37">
        <f aca="true" t="shared" si="109" ref="J712:J719">IF(E712&lt;&gt;"",TRUNC(H712*(1+TRUNC(I712,4)),2),"")</f>
        <v>0</v>
      </c>
      <c r="K712" s="37">
        <f aca="true" t="shared" si="110" ref="K712:K719">IF(E712&lt;&gt;"",TRUNC(TRUNC(J712,2)*TRUNC(E712,2),2),"")</f>
        <v>0</v>
      </c>
      <c r="N712" s="72">
        <v>12.79</v>
      </c>
    </row>
    <row r="713" spans="2:14" ht="28.5">
      <c r="B713" s="64" t="s">
        <v>1268</v>
      </c>
      <c r="C713" s="44" t="s">
        <v>576</v>
      </c>
      <c r="D713" s="50" t="s">
        <v>35</v>
      </c>
      <c r="E713" s="43">
        <v>208.17</v>
      </c>
      <c r="F713" s="38"/>
      <c r="G713" s="38"/>
      <c r="H713" s="37">
        <f t="shared" si="108"/>
        <v>0</v>
      </c>
      <c r="I713" s="39"/>
      <c r="J713" s="37">
        <f t="shared" si="109"/>
        <v>0</v>
      </c>
      <c r="K713" s="37">
        <f t="shared" si="110"/>
        <v>0</v>
      </c>
      <c r="N713" s="72">
        <v>2.25</v>
      </c>
    </row>
    <row r="714" spans="2:14" ht="14.25">
      <c r="B714" s="64" t="s">
        <v>1269</v>
      </c>
      <c r="C714" s="44" t="s">
        <v>1270</v>
      </c>
      <c r="D714" s="50" t="s">
        <v>35</v>
      </c>
      <c r="E714" s="43">
        <v>17.78</v>
      </c>
      <c r="F714" s="38"/>
      <c r="G714" s="38"/>
      <c r="H714" s="37">
        <f t="shared" si="108"/>
        <v>0</v>
      </c>
      <c r="I714" s="39"/>
      <c r="J714" s="37">
        <f t="shared" si="109"/>
        <v>0</v>
      </c>
      <c r="K714" s="37">
        <f t="shared" si="110"/>
        <v>0</v>
      </c>
      <c r="N714" s="72">
        <v>15.21</v>
      </c>
    </row>
    <row r="715" spans="2:14" ht="28.5">
      <c r="B715" s="64" t="s">
        <v>1271</v>
      </c>
      <c r="C715" s="44" t="s">
        <v>576</v>
      </c>
      <c r="D715" s="50" t="s">
        <v>35</v>
      </c>
      <c r="E715" s="43">
        <v>17.78</v>
      </c>
      <c r="F715" s="38"/>
      <c r="G715" s="38"/>
      <c r="H715" s="37">
        <f t="shared" si="108"/>
        <v>0</v>
      </c>
      <c r="I715" s="39"/>
      <c r="J715" s="37">
        <f t="shared" si="109"/>
        <v>0</v>
      </c>
      <c r="K715" s="37">
        <f t="shared" si="110"/>
        <v>0</v>
      </c>
      <c r="N715" s="72">
        <v>2.25</v>
      </c>
    </row>
    <row r="716" spans="2:14" ht="14.25">
      <c r="B716" s="64" t="s">
        <v>1272</v>
      </c>
      <c r="C716" s="44" t="s">
        <v>1270</v>
      </c>
      <c r="D716" s="50" t="s">
        <v>35</v>
      </c>
      <c r="E716" s="43">
        <v>184.55</v>
      </c>
      <c r="F716" s="38"/>
      <c r="G716" s="38"/>
      <c r="H716" s="37">
        <f t="shared" si="108"/>
        <v>0</v>
      </c>
      <c r="I716" s="39"/>
      <c r="J716" s="37">
        <f t="shared" si="109"/>
        <v>0</v>
      </c>
      <c r="K716" s="37">
        <f t="shared" si="110"/>
        <v>0</v>
      </c>
      <c r="N716" s="72">
        <v>15.21</v>
      </c>
    </row>
    <row r="717" spans="2:14" ht="28.5">
      <c r="B717" s="64" t="s">
        <v>1273</v>
      </c>
      <c r="C717" s="44" t="s">
        <v>1274</v>
      </c>
      <c r="D717" s="50" t="s">
        <v>35</v>
      </c>
      <c r="E717" s="43">
        <v>21.66</v>
      </c>
      <c r="F717" s="38"/>
      <c r="G717" s="38"/>
      <c r="H717" s="37">
        <f t="shared" si="108"/>
        <v>0</v>
      </c>
      <c r="I717" s="39"/>
      <c r="J717" s="37">
        <f t="shared" si="109"/>
        <v>0</v>
      </c>
      <c r="K717" s="37">
        <f t="shared" si="110"/>
        <v>0</v>
      </c>
      <c r="N717" s="72">
        <v>22.06</v>
      </c>
    </row>
    <row r="718" spans="2:14" ht="28.5">
      <c r="B718" s="64" t="s">
        <v>1275</v>
      </c>
      <c r="C718" s="44" t="s">
        <v>1267</v>
      </c>
      <c r="D718" s="50" t="s">
        <v>35</v>
      </c>
      <c r="E718" s="43">
        <v>759.21</v>
      </c>
      <c r="F718" s="38"/>
      <c r="G718" s="38"/>
      <c r="H718" s="37">
        <f t="shared" si="108"/>
        <v>0</v>
      </c>
      <c r="I718" s="39"/>
      <c r="J718" s="37">
        <f t="shared" si="109"/>
        <v>0</v>
      </c>
      <c r="K718" s="37">
        <f t="shared" si="110"/>
        <v>0</v>
      </c>
      <c r="N718" s="72">
        <v>12.79</v>
      </c>
    </row>
    <row r="719" spans="2:14" ht="28.5">
      <c r="B719" s="64" t="s">
        <v>1276</v>
      </c>
      <c r="C719" s="44" t="s">
        <v>576</v>
      </c>
      <c r="D719" s="50" t="s">
        <v>35</v>
      </c>
      <c r="E719" s="43">
        <v>759.21</v>
      </c>
      <c r="F719" s="38"/>
      <c r="G719" s="38"/>
      <c r="H719" s="37">
        <f t="shared" si="108"/>
        <v>0</v>
      </c>
      <c r="I719" s="39"/>
      <c r="J719" s="37">
        <f t="shared" si="109"/>
        <v>0</v>
      </c>
      <c r="K719" s="37">
        <f t="shared" si="110"/>
        <v>0</v>
      </c>
      <c r="N719" s="72">
        <v>2.25</v>
      </c>
    </row>
    <row r="720" spans="2:14" ht="15">
      <c r="B720" s="65" t="s">
        <v>1277</v>
      </c>
      <c r="C720" s="66" t="s">
        <v>1278</v>
      </c>
      <c r="D720" s="67"/>
      <c r="E720" s="67"/>
      <c r="F720" s="67"/>
      <c r="G720" s="67"/>
      <c r="H720" s="67"/>
      <c r="I720" s="67"/>
      <c r="J720" s="67"/>
      <c r="K720" s="68"/>
      <c r="N720" s="72"/>
    </row>
    <row r="721" spans="2:14" ht="28.5">
      <c r="B721" s="56" t="s">
        <v>1279</v>
      </c>
      <c r="C721" s="44" t="s">
        <v>1267</v>
      </c>
      <c r="D721" s="50" t="s">
        <v>35</v>
      </c>
      <c r="E721" s="43">
        <v>956.13</v>
      </c>
      <c r="F721" s="38"/>
      <c r="G721" s="38"/>
      <c r="H721" s="37">
        <f>IF(E721&lt;&gt;"",TRUNC(F721,2)+TRUNC(G721,2),"")</f>
        <v>0</v>
      </c>
      <c r="I721" s="39"/>
      <c r="J721" s="37">
        <f>IF(E721&lt;&gt;"",TRUNC(H721*(1+TRUNC(I721,4)),2),"")</f>
        <v>0</v>
      </c>
      <c r="K721" s="37">
        <f>IF(E721&lt;&gt;"",TRUNC(TRUNC(J721,2)*TRUNC(E721,2),2),"")</f>
        <v>0</v>
      </c>
      <c r="N721" s="72">
        <v>12.79</v>
      </c>
    </row>
    <row r="722" spans="2:14" ht="28.5">
      <c r="B722" s="56" t="s">
        <v>1280</v>
      </c>
      <c r="C722" s="44" t="s">
        <v>576</v>
      </c>
      <c r="D722" s="50" t="s">
        <v>35</v>
      </c>
      <c r="E722" s="43">
        <v>956.13</v>
      </c>
      <c r="F722" s="38"/>
      <c r="G722" s="38"/>
      <c r="H722" s="37">
        <f>IF(E722&lt;&gt;"",TRUNC(F722,2)+TRUNC(G722,2),"")</f>
        <v>0</v>
      </c>
      <c r="I722" s="39"/>
      <c r="J722" s="37">
        <f>IF(E722&lt;&gt;"",TRUNC(H722*(1+TRUNC(I722,4)),2),"")</f>
        <v>0</v>
      </c>
      <c r="K722" s="37">
        <f>IF(E722&lt;&gt;"",TRUNC(TRUNC(J722,2)*TRUNC(E722,2),2),"")</f>
        <v>0</v>
      </c>
      <c r="N722" s="72">
        <v>2.25</v>
      </c>
    </row>
    <row r="723" spans="2:14" ht="28.5">
      <c r="B723" s="56" t="s">
        <v>1281</v>
      </c>
      <c r="C723" s="44" t="s">
        <v>1282</v>
      </c>
      <c r="D723" s="50" t="s">
        <v>35</v>
      </c>
      <c r="E723" s="43">
        <v>389.02</v>
      </c>
      <c r="F723" s="38"/>
      <c r="G723" s="38"/>
      <c r="H723" s="37">
        <f>IF(E723&lt;&gt;"",TRUNC(F723,2)+TRUNC(G723,2),"")</f>
        <v>0</v>
      </c>
      <c r="I723" s="39"/>
      <c r="J723" s="37">
        <f>IF(E723&lt;&gt;"",TRUNC(H723*(1+TRUNC(I723,4)),2),"")</f>
        <v>0</v>
      </c>
      <c r="K723" s="37">
        <f>IF(E723&lt;&gt;"",TRUNC(TRUNC(J723,2)*TRUNC(E723,2),2),"")</f>
        <v>0</v>
      </c>
      <c r="N723" s="72">
        <v>14.5</v>
      </c>
    </row>
    <row r="724" spans="2:14" ht="28.5">
      <c r="B724" s="56" t="s">
        <v>1283</v>
      </c>
      <c r="C724" s="44" t="s">
        <v>1284</v>
      </c>
      <c r="D724" s="50" t="s">
        <v>35</v>
      </c>
      <c r="E724" s="43">
        <v>389.02</v>
      </c>
      <c r="F724" s="38"/>
      <c r="G724" s="38"/>
      <c r="H724" s="37">
        <f>IF(E724&lt;&gt;"",TRUNC(F724,2)+TRUNC(G724,2),"")</f>
        <v>0</v>
      </c>
      <c r="I724" s="39"/>
      <c r="J724" s="37">
        <f>IF(E724&lt;&gt;"",TRUNC(H724*(1+TRUNC(I724,4)),2),"")</f>
        <v>0</v>
      </c>
      <c r="K724" s="37">
        <f>IF(E724&lt;&gt;"",TRUNC(TRUNC(J724,2)*TRUNC(E724,2),2),"")</f>
        <v>0</v>
      </c>
      <c r="N724" s="72">
        <v>3.11</v>
      </c>
    </row>
    <row r="725" spans="2:14" ht="14.25">
      <c r="B725" s="56" t="s">
        <v>1285</v>
      </c>
      <c r="C725" s="44" t="s">
        <v>1286</v>
      </c>
      <c r="D725" s="49" t="s">
        <v>35</v>
      </c>
      <c r="E725" s="43">
        <v>373.85</v>
      </c>
      <c r="F725" s="38"/>
      <c r="G725" s="38"/>
      <c r="H725" s="37">
        <f>IF(E725&lt;&gt;"",TRUNC(F725,2)+TRUNC(G725,2),"")</f>
        <v>0</v>
      </c>
      <c r="I725" s="39"/>
      <c r="J725" s="37">
        <f>IF(E725&lt;&gt;"",TRUNC(H725*(1+TRUNC(I725,4)),2),"")</f>
        <v>0</v>
      </c>
      <c r="K725" s="37">
        <f>IF(E725&lt;&gt;"",TRUNC(TRUNC(J725,2)*TRUNC(E725,2),2),"")</f>
        <v>0</v>
      </c>
      <c r="N725" s="72">
        <v>31.42</v>
      </c>
    </row>
    <row r="726" spans="2:14" ht="15">
      <c r="B726" s="65" t="s">
        <v>1287</v>
      </c>
      <c r="C726" s="66" t="s">
        <v>1288</v>
      </c>
      <c r="D726" s="67"/>
      <c r="E726" s="67"/>
      <c r="F726" s="67"/>
      <c r="G726" s="67"/>
      <c r="H726" s="67"/>
      <c r="I726" s="67"/>
      <c r="J726" s="67"/>
      <c r="K726" s="68"/>
      <c r="N726" s="72"/>
    </row>
    <row r="727" spans="2:14" ht="28.5">
      <c r="B727" s="51" t="s">
        <v>1289</v>
      </c>
      <c r="C727" s="44" t="s">
        <v>1290</v>
      </c>
      <c r="D727" s="50" t="s">
        <v>35</v>
      </c>
      <c r="E727" s="43">
        <v>27.56</v>
      </c>
      <c r="F727" s="38"/>
      <c r="G727" s="38"/>
      <c r="H727" s="37">
        <f>IF(E727&lt;&gt;"",TRUNC(F727,2)+TRUNC(G727,2),"")</f>
        <v>0</v>
      </c>
      <c r="I727" s="39"/>
      <c r="J727" s="37">
        <f>IF(E727&lt;&gt;"",TRUNC(H727*(1+TRUNC(I727,4)),2),"")</f>
        <v>0</v>
      </c>
      <c r="K727" s="37">
        <f>IF(E727&lt;&gt;"",TRUNC(TRUNC(J727,2)*TRUNC(E727,2),2),"")</f>
        <v>0</v>
      </c>
      <c r="N727" s="72">
        <v>26.66</v>
      </c>
    </row>
    <row r="728" spans="2:14" ht="14.25">
      <c r="B728" s="51" t="s">
        <v>1291</v>
      </c>
      <c r="C728" s="44" t="s">
        <v>1292</v>
      </c>
      <c r="D728" s="50" t="s">
        <v>35</v>
      </c>
      <c r="E728" s="43">
        <v>27.56</v>
      </c>
      <c r="F728" s="38"/>
      <c r="G728" s="38"/>
      <c r="H728" s="37">
        <f>IF(E728&lt;&gt;"",TRUNC(F728,2)+TRUNC(G728,2),"")</f>
        <v>0</v>
      </c>
      <c r="I728" s="39"/>
      <c r="J728" s="37">
        <f>IF(E728&lt;&gt;"",TRUNC(H728*(1+TRUNC(I728,4)),2),"")</f>
        <v>0</v>
      </c>
      <c r="K728" s="37">
        <f>IF(E728&lt;&gt;"",TRUNC(TRUNC(J728,2)*TRUNC(E728,2),2),"")</f>
        <v>0</v>
      </c>
      <c r="N728" s="72">
        <v>11.69</v>
      </c>
    </row>
    <row r="729" spans="2:14" ht="15">
      <c r="B729" s="65" t="s">
        <v>1293</v>
      </c>
      <c r="C729" s="66" t="s">
        <v>1294</v>
      </c>
      <c r="D729" s="67"/>
      <c r="E729" s="67"/>
      <c r="F729" s="67"/>
      <c r="G729" s="67"/>
      <c r="H729" s="67"/>
      <c r="I729" s="67"/>
      <c r="J729" s="67"/>
      <c r="K729" s="68"/>
      <c r="N729" s="72"/>
    </row>
    <row r="730" spans="2:14" ht="28.5">
      <c r="B730" s="51" t="s">
        <v>1295</v>
      </c>
      <c r="C730" s="44" t="s">
        <v>1296</v>
      </c>
      <c r="D730" s="50" t="s">
        <v>35</v>
      </c>
      <c r="E730" s="43">
        <v>12.32</v>
      </c>
      <c r="F730" s="38"/>
      <c r="G730" s="38"/>
      <c r="H730" s="37">
        <f>IF(E730&lt;&gt;"",TRUNC(F730,2)+TRUNC(G730,2),"")</f>
        <v>0</v>
      </c>
      <c r="I730" s="39"/>
      <c r="J730" s="37">
        <f>IF(E730&lt;&gt;"",TRUNC(H730*(1+TRUNC(I730,4)),2),"")</f>
        <v>0</v>
      </c>
      <c r="K730" s="37">
        <f>IF(E730&lt;&gt;"",TRUNC(TRUNC(J730,2)*TRUNC(E730,2),2),"")</f>
        <v>0</v>
      </c>
      <c r="N730" s="72">
        <v>28.47</v>
      </c>
    </row>
    <row r="731" spans="2:14" ht="15">
      <c r="B731" s="65">
        <v>16</v>
      </c>
      <c r="C731" s="66" t="s">
        <v>1297</v>
      </c>
      <c r="D731" s="67"/>
      <c r="E731" s="67"/>
      <c r="F731" s="67"/>
      <c r="G731" s="67"/>
      <c r="H731" s="67"/>
      <c r="I731" s="67"/>
      <c r="J731" s="67"/>
      <c r="K731" s="68"/>
      <c r="N731" s="72"/>
    </row>
    <row r="732" spans="2:14" ht="28.5">
      <c r="B732" s="61" t="s">
        <v>1298</v>
      </c>
      <c r="C732" s="44" t="s">
        <v>1299</v>
      </c>
      <c r="D732" s="50" t="s">
        <v>56</v>
      </c>
      <c r="E732" s="43">
        <v>9.77</v>
      </c>
      <c r="F732" s="38"/>
      <c r="G732" s="38"/>
      <c r="H732" s="37">
        <f aca="true" t="shared" si="111" ref="H732:H742">IF(E732&lt;&gt;"",TRUNC(F732,2)+TRUNC(G732,2),"")</f>
        <v>0</v>
      </c>
      <c r="I732" s="39"/>
      <c r="J732" s="37">
        <f aca="true" t="shared" si="112" ref="J732:J742">IF(E732&lt;&gt;"",TRUNC(H732*(1+TRUNC(I732,4)),2),"")</f>
        <v>0</v>
      </c>
      <c r="K732" s="37">
        <f aca="true" t="shared" si="113" ref="K732:K742">IF(E732&lt;&gt;"",TRUNC(TRUNC(J732,2)*TRUNC(E732,2),2),"")</f>
        <v>0</v>
      </c>
      <c r="N732" s="72">
        <v>487.48</v>
      </c>
    </row>
    <row r="733" spans="2:14" ht="14.25">
      <c r="B733" s="61" t="s">
        <v>1300</v>
      </c>
      <c r="C733" s="44" t="s">
        <v>51</v>
      </c>
      <c r="D733" s="50" t="s">
        <v>56</v>
      </c>
      <c r="E733" s="43">
        <v>9.77</v>
      </c>
      <c r="F733" s="38"/>
      <c r="G733" s="38"/>
      <c r="H733" s="37">
        <f t="shared" si="111"/>
        <v>0</v>
      </c>
      <c r="I733" s="39"/>
      <c r="J733" s="37">
        <f t="shared" si="112"/>
        <v>0</v>
      </c>
      <c r="K733" s="37">
        <f t="shared" si="113"/>
        <v>0</v>
      </c>
      <c r="N733" s="72">
        <v>21.9</v>
      </c>
    </row>
    <row r="734" spans="2:14" ht="42.75">
      <c r="B734" s="61" t="s">
        <v>1301</v>
      </c>
      <c r="C734" s="44" t="s">
        <v>1302</v>
      </c>
      <c r="D734" s="50" t="s">
        <v>56</v>
      </c>
      <c r="E734" s="43">
        <v>6.12</v>
      </c>
      <c r="F734" s="38"/>
      <c r="G734" s="38"/>
      <c r="H734" s="37">
        <f t="shared" si="111"/>
        <v>0</v>
      </c>
      <c r="I734" s="39"/>
      <c r="J734" s="37">
        <f t="shared" si="112"/>
        <v>0</v>
      </c>
      <c r="K734" s="37">
        <f t="shared" si="113"/>
        <v>0</v>
      </c>
      <c r="N734" s="72">
        <v>651.08</v>
      </c>
    </row>
    <row r="735" spans="2:14" ht="42.75">
      <c r="B735" s="61" t="s">
        <v>1303</v>
      </c>
      <c r="C735" s="44" t="s">
        <v>1304</v>
      </c>
      <c r="D735" s="50" t="s">
        <v>35</v>
      </c>
      <c r="E735" s="43">
        <v>50.59</v>
      </c>
      <c r="F735" s="38"/>
      <c r="G735" s="38"/>
      <c r="H735" s="37">
        <f t="shared" si="111"/>
        <v>0</v>
      </c>
      <c r="I735" s="39"/>
      <c r="J735" s="37">
        <f t="shared" si="112"/>
        <v>0</v>
      </c>
      <c r="K735" s="37">
        <f t="shared" si="113"/>
        <v>0</v>
      </c>
      <c r="N735" s="72">
        <v>68.39</v>
      </c>
    </row>
    <row r="736" spans="2:14" ht="42.75">
      <c r="B736" s="61" t="s">
        <v>1305</v>
      </c>
      <c r="C736" s="44" t="s">
        <v>1306</v>
      </c>
      <c r="D736" s="50" t="s">
        <v>35</v>
      </c>
      <c r="E736" s="43">
        <v>184.55</v>
      </c>
      <c r="F736" s="38"/>
      <c r="G736" s="38"/>
      <c r="H736" s="37">
        <f t="shared" si="111"/>
        <v>0</v>
      </c>
      <c r="I736" s="39"/>
      <c r="J736" s="37">
        <f t="shared" si="112"/>
        <v>0</v>
      </c>
      <c r="K736" s="37">
        <f t="shared" si="113"/>
        <v>0</v>
      </c>
      <c r="N736" s="72">
        <v>53.84</v>
      </c>
    </row>
    <row r="737" spans="2:14" ht="42.75">
      <c r="B737" s="61" t="s">
        <v>1307</v>
      </c>
      <c r="C737" s="44" t="s">
        <v>1308</v>
      </c>
      <c r="D737" s="50" t="s">
        <v>35</v>
      </c>
      <c r="E737" s="43">
        <v>137.4</v>
      </c>
      <c r="F737" s="38"/>
      <c r="G737" s="38"/>
      <c r="H737" s="37">
        <f t="shared" si="111"/>
        <v>0</v>
      </c>
      <c r="I737" s="39"/>
      <c r="J737" s="37">
        <f t="shared" si="112"/>
        <v>0</v>
      </c>
      <c r="K737" s="37">
        <f t="shared" si="113"/>
        <v>0</v>
      </c>
      <c r="N737" s="72">
        <v>67</v>
      </c>
    </row>
    <row r="738" spans="2:14" ht="28.5">
      <c r="B738" s="61" t="s">
        <v>1309</v>
      </c>
      <c r="C738" s="44" t="s">
        <v>1310</v>
      </c>
      <c r="D738" s="50" t="s">
        <v>55</v>
      </c>
      <c r="E738" s="43">
        <v>69.49000000000001</v>
      </c>
      <c r="F738" s="38"/>
      <c r="G738" s="38"/>
      <c r="H738" s="37">
        <f t="shared" si="111"/>
        <v>0</v>
      </c>
      <c r="I738" s="39"/>
      <c r="J738" s="37">
        <f t="shared" si="112"/>
        <v>0</v>
      </c>
      <c r="K738" s="37">
        <f t="shared" si="113"/>
        <v>0</v>
      </c>
      <c r="N738" s="72">
        <v>38.23</v>
      </c>
    </row>
    <row r="739" spans="2:14" ht="42.75">
      <c r="B739" s="61" t="s">
        <v>1311</v>
      </c>
      <c r="C739" s="44" t="s">
        <v>1312</v>
      </c>
      <c r="D739" s="50" t="s">
        <v>56</v>
      </c>
      <c r="E739" s="43">
        <v>57.32</v>
      </c>
      <c r="F739" s="38"/>
      <c r="G739" s="38"/>
      <c r="H739" s="37">
        <f t="shared" si="111"/>
        <v>0</v>
      </c>
      <c r="I739" s="39"/>
      <c r="J739" s="37">
        <f t="shared" si="112"/>
        <v>0</v>
      </c>
      <c r="K739" s="37">
        <f t="shared" si="113"/>
        <v>0</v>
      </c>
      <c r="N739" s="72">
        <v>238.02</v>
      </c>
    </row>
    <row r="740" spans="2:14" ht="14.25">
      <c r="B740" s="61" t="s">
        <v>1313</v>
      </c>
      <c r="C740" s="44" t="s">
        <v>1314</v>
      </c>
      <c r="D740" s="49" t="s">
        <v>39</v>
      </c>
      <c r="E740" s="43">
        <v>54</v>
      </c>
      <c r="F740" s="38"/>
      <c r="G740" s="38"/>
      <c r="H740" s="37">
        <f t="shared" si="111"/>
        <v>0</v>
      </c>
      <c r="I740" s="39"/>
      <c r="J740" s="37">
        <f t="shared" si="112"/>
        <v>0</v>
      </c>
      <c r="K740" s="37">
        <f t="shared" si="113"/>
        <v>0</v>
      </c>
      <c r="N740" s="72">
        <v>25.13</v>
      </c>
    </row>
    <row r="741" spans="2:14" ht="42.75">
      <c r="B741" s="61" t="s">
        <v>1315</v>
      </c>
      <c r="C741" s="44" t="s">
        <v>1316</v>
      </c>
      <c r="D741" s="50" t="s">
        <v>35</v>
      </c>
      <c r="E741" s="43">
        <v>24.79</v>
      </c>
      <c r="F741" s="38"/>
      <c r="G741" s="38"/>
      <c r="H741" s="37">
        <f t="shared" si="111"/>
        <v>0</v>
      </c>
      <c r="I741" s="39"/>
      <c r="J741" s="37">
        <f t="shared" si="112"/>
        <v>0</v>
      </c>
      <c r="K741" s="37">
        <f t="shared" si="113"/>
        <v>0</v>
      </c>
      <c r="N741" s="72">
        <v>74.39</v>
      </c>
    </row>
    <row r="742" spans="2:14" ht="28.5">
      <c r="B742" s="61" t="s">
        <v>1317</v>
      </c>
      <c r="C742" s="44" t="s">
        <v>1318</v>
      </c>
      <c r="D742" s="49" t="s">
        <v>1319</v>
      </c>
      <c r="E742" s="43">
        <v>10.58</v>
      </c>
      <c r="F742" s="38"/>
      <c r="G742" s="38"/>
      <c r="H742" s="37">
        <f t="shared" si="111"/>
        <v>0</v>
      </c>
      <c r="I742" s="39"/>
      <c r="J742" s="37">
        <f t="shared" si="112"/>
        <v>0</v>
      </c>
      <c r="K742" s="37">
        <f t="shared" si="113"/>
        <v>0</v>
      </c>
      <c r="N742" s="72">
        <v>315.59</v>
      </c>
    </row>
    <row r="743" spans="2:14" ht="15">
      <c r="B743" s="65">
        <v>17</v>
      </c>
      <c r="C743" s="66" t="s">
        <v>1320</v>
      </c>
      <c r="D743" s="67"/>
      <c r="E743" s="67"/>
      <c r="F743" s="67"/>
      <c r="G743" s="67"/>
      <c r="H743" s="67"/>
      <c r="I743" s="67"/>
      <c r="J743" s="67"/>
      <c r="K743" s="68"/>
      <c r="N743" s="72"/>
    </row>
    <row r="744" spans="2:14" ht="15">
      <c r="B744" s="65" t="s">
        <v>1321</v>
      </c>
      <c r="C744" s="66" t="s">
        <v>1322</v>
      </c>
      <c r="D744" s="67"/>
      <c r="E744" s="67"/>
      <c r="F744" s="67"/>
      <c r="G744" s="67"/>
      <c r="H744" s="67"/>
      <c r="I744" s="67"/>
      <c r="J744" s="67"/>
      <c r="K744" s="68"/>
      <c r="N744" s="72"/>
    </row>
    <row r="745" spans="2:14" ht="14.25">
      <c r="B745" s="45" t="s">
        <v>1323</v>
      </c>
      <c r="C745" s="44" t="s">
        <v>1324</v>
      </c>
      <c r="D745" s="50" t="s">
        <v>35</v>
      </c>
      <c r="E745" s="43">
        <v>781</v>
      </c>
      <c r="F745" s="38"/>
      <c r="G745" s="38"/>
      <c r="H745" s="37">
        <f aca="true" t="shared" si="114" ref="H745:H750">IF(E745&lt;&gt;"",TRUNC(F745,2)+TRUNC(G745,2),"")</f>
        <v>0</v>
      </c>
      <c r="I745" s="39"/>
      <c r="J745" s="37">
        <f aca="true" t="shared" si="115" ref="J745:J750">IF(E745&lt;&gt;"",TRUNC(H745*(1+TRUNC(I745,4)),2),"")</f>
        <v>0</v>
      </c>
      <c r="K745" s="37">
        <f aca="true" t="shared" si="116" ref="K745:K750">IF(E745&lt;&gt;"",TRUNC(TRUNC(J745,2)*TRUNC(E745,2),2),"")</f>
        <v>0</v>
      </c>
      <c r="N745" s="72">
        <v>4.46</v>
      </c>
    </row>
    <row r="746" spans="2:14" ht="14.25">
      <c r="B746" s="45" t="s">
        <v>1325</v>
      </c>
      <c r="C746" s="44" t="s">
        <v>107</v>
      </c>
      <c r="D746" s="50" t="s">
        <v>35</v>
      </c>
      <c r="E746" s="43">
        <v>843.76</v>
      </c>
      <c r="F746" s="38"/>
      <c r="G746" s="38"/>
      <c r="H746" s="37">
        <f t="shared" si="114"/>
        <v>0</v>
      </c>
      <c r="I746" s="39"/>
      <c r="J746" s="37">
        <f t="shared" si="115"/>
        <v>0</v>
      </c>
      <c r="K746" s="37">
        <f t="shared" si="116"/>
        <v>0</v>
      </c>
      <c r="N746" s="72">
        <v>1.42</v>
      </c>
    </row>
    <row r="747" spans="2:14" ht="28.5">
      <c r="B747" s="45" t="s">
        <v>1326</v>
      </c>
      <c r="C747" s="44" t="s">
        <v>1327</v>
      </c>
      <c r="D747" s="50" t="s">
        <v>39</v>
      </c>
      <c r="E747" s="43">
        <v>10</v>
      </c>
      <c r="F747" s="38"/>
      <c r="G747" s="38"/>
      <c r="H747" s="37">
        <f t="shared" si="114"/>
        <v>0</v>
      </c>
      <c r="I747" s="39"/>
      <c r="J747" s="37">
        <f t="shared" si="115"/>
        <v>0</v>
      </c>
      <c r="K747" s="37">
        <f t="shared" si="116"/>
        <v>0</v>
      </c>
      <c r="N747" s="72">
        <v>59.52</v>
      </c>
    </row>
    <row r="748" spans="2:14" ht="28.5">
      <c r="B748" s="45" t="s">
        <v>1328</v>
      </c>
      <c r="C748" s="44" t="s">
        <v>1327</v>
      </c>
      <c r="D748" s="50" t="s">
        <v>39</v>
      </c>
      <c r="E748" s="43">
        <v>14</v>
      </c>
      <c r="F748" s="38"/>
      <c r="G748" s="38"/>
      <c r="H748" s="37">
        <f t="shared" si="114"/>
        <v>0</v>
      </c>
      <c r="I748" s="39"/>
      <c r="J748" s="37">
        <f t="shared" si="115"/>
        <v>0</v>
      </c>
      <c r="K748" s="37">
        <f t="shared" si="116"/>
        <v>0</v>
      </c>
      <c r="N748" s="72">
        <v>59.52</v>
      </c>
    </row>
    <row r="749" spans="2:14" ht="28.5">
      <c r="B749" s="45" t="s">
        <v>1329</v>
      </c>
      <c r="C749" s="44" t="s">
        <v>1327</v>
      </c>
      <c r="D749" s="50" t="s">
        <v>39</v>
      </c>
      <c r="E749" s="43">
        <v>180</v>
      </c>
      <c r="F749" s="38"/>
      <c r="G749" s="38"/>
      <c r="H749" s="37">
        <f t="shared" si="114"/>
        <v>0</v>
      </c>
      <c r="I749" s="39"/>
      <c r="J749" s="37">
        <f t="shared" si="115"/>
        <v>0</v>
      </c>
      <c r="K749" s="37">
        <f t="shared" si="116"/>
        <v>0</v>
      </c>
      <c r="N749" s="72">
        <v>59.52</v>
      </c>
    </row>
    <row r="750" spans="2:14" ht="14.25">
      <c r="B750" s="45" t="s">
        <v>1330</v>
      </c>
      <c r="C750" s="44" t="s">
        <v>1331</v>
      </c>
      <c r="D750" s="50" t="s">
        <v>35</v>
      </c>
      <c r="E750" s="43">
        <v>371.86</v>
      </c>
      <c r="F750" s="38"/>
      <c r="G750" s="38"/>
      <c r="H750" s="37">
        <f t="shared" si="114"/>
        <v>0</v>
      </c>
      <c r="I750" s="39"/>
      <c r="J750" s="37">
        <f t="shared" si="115"/>
        <v>0</v>
      </c>
      <c r="K750" s="37">
        <f t="shared" si="116"/>
        <v>0</v>
      </c>
      <c r="N750" s="72">
        <v>17.71</v>
      </c>
    </row>
    <row r="751" spans="2:14" ht="15">
      <c r="B751" s="65" t="s">
        <v>1332</v>
      </c>
      <c r="C751" s="66" t="s">
        <v>1333</v>
      </c>
      <c r="D751" s="67"/>
      <c r="E751" s="67"/>
      <c r="F751" s="67"/>
      <c r="G751" s="67"/>
      <c r="H751" s="67"/>
      <c r="I751" s="67"/>
      <c r="J751" s="67"/>
      <c r="K751" s="68"/>
      <c r="N751" s="72"/>
    </row>
    <row r="752" spans="2:14" ht="14.25">
      <c r="B752" s="45" t="s">
        <v>1334</v>
      </c>
      <c r="C752" s="44" t="s">
        <v>1335</v>
      </c>
      <c r="D752" s="49" t="s">
        <v>39</v>
      </c>
      <c r="E752" s="54">
        <v>1</v>
      </c>
      <c r="F752" s="38"/>
      <c r="G752" s="38"/>
      <c r="H752" s="37">
        <f aca="true" t="shared" si="117" ref="H752:H760">IF(E752&lt;&gt;"",TRUNC(F752,2)+TRUNC(G752,2),"")</f>
        <v>0</v>
      </c>
      <c r="I752" s="39"/>
      <c r="J752" s="37">
        <f aca="true" t="shared" si="118" ref="J752:J760">IF(E752&lt;&gt;"",TRUNC(H752*(1+TRUNC(I752,4)),2),"")</f>
        <v>0</v>
      </c>
      <c r="K752" s="37">
        <f aca="true" t="shared" si="119" ref="K752:K760">IF(E752&lt;&gt;"",TRUNC(TRUNC(J752,2)*TRUNC(E752,2),2),"")</f>
        <v>0</v>
      </c>
      <c r="N752" s="72">
        <v>41.33</v>
      </c>
    </row>
    <row r="753" spans="2:14" ht="28.5">
      <c r="B753" s="45" t="s">
        <v>1336</v>
      </c>
      <c r="C753" s="44" t="s">
        <v>1337</v>
      </c>
      <c r="D753" s="49" t="s">
        <v>39</v>
      </c>
      <c r="E753" s="54">
        <v>18</v>
      </c>
      <c r="F753" s="38"/>
      <c r="G753" s="38"/>
      <c r="H753" s="37">
        <f t="shared" si="117"/>
        <v>0</v>
      </c>
      <c r="I753" s="39"/>
      <c r="J753" s="37">
        <f t="shared" si="118"/>
        <v>0</v>
      </c>
      <c r="K753" s="37">
        <f t="shared" si="119"/>
        <v>0</v>
      </c>
      <c r="N753" s="72">
        <v>442.43</v>
      </c>
    </row>
    <row r="754" spans="2:14" ht="28.5">
      <c r="B754" s="45" t="s">
        <v>1338</v>
      </c>
      <c r="C754" s="44" t="s">
        <v>1339</v>
      </c>
      <c r="D754" s="49" t="s">
        <v>39</v>
      </c>
      <c r="E754" s="54">
        <v>2</v>
      </c>
      <c r="F754" s="38"/>
      <c r="G754" s="38"/>
      <c r="H754" s="37">
        <f t="shared" si="117"/>
        <v>0</v>
      </c>
      <c r="I754" s="39"/>
      <c r="J754" s="37">
        <f t="shared" si="118"/>
        <v>0</v>
      </c>
      <c r="K754" s="37">
        <f t="shared" si="119"/>
        <v>0</v>
      </c>
      <c r="N754" s="72">
        <v>1714.98</v>
      </c>
    </row>
    <row r="755" spans="2:14" ht="28.5">
      <c r="B755" s="45" t="s">
        <v>1340</v>
      </c>
      <c r="C755" s="44" t="s">
        <v>1341</v>
      </c>
      <c r="D755" s="49" t="s">
        <v>39</v>
      </c>
      <c r="E755" s="43">
        <v>1</v>
      </c>
      <c r="F755" s="38"/>
      <c r="G755" s="38"/>
      <c r="H755" s="37">
        <f t="shared" si="117"/>
        <v>0</v>
      </c>
      <c r="I755" s="39"/>
      <c r="J755" s="37">
        <f t="shared" si="118"/>
        <v>0</v>
      </c>
      <c r="K755" s="37">
        <f t="shared" si="119"/>
        <v>0</v>
      </c>
      <c r="N755" s="72">
        <v>1592</v>
      </c>
    </row>
    <row r="756" spans="2:14" ht="28.5">
      <c r="B756" s="45" t="s">
        <v>1342</v>
      </c>
      <c r="C756" s="44" t="s">
        <v>1343</v>
      </c>
      <c r="D756" s="49" t="s">
        <v>39</v>
      </c>
      <c r="E756" s="43">
        <v>2</v>
      </c>
      <c r="F756" s="38"/>
      <c r="G756" s="38"/>
      <c r="H756" s="37">
        <f t="shared" si="117"/>
        <v>0</v>
      </c>
      <c r="I756" s="39"/>
      <c r="J756" s="37">
        <f t="shared" si="118"/>
        <v>0</v>
      </c>
      <c r="K756" s="37">
        <f t="shared" si="119"/>
        <v>0</v>
      </c>
      <c r="N756" s="72">
        <v>1355.07</v>
      </c>
    </row>
    <row r="757" spans="2:14" ht="28.5">
      <c r="B757" s="45" t="s">
        <v>1344</v>
      </c>
      <c r="C757" s="44" t="s">
        <v>1345</v>
      </c>
      <c r="D757" s="49" t="s">
        <v>39</v>
      </c>
      <c r="E757" s="43">
        <v>1</v>
      </c>
      <c r="F757" s="38"/>
      <c r="G757" s="38"/>
      <c r="H757" s="37">
        <f t="shared" si="117"/>
        <v>0</v>
      </c>
      <c r="I757" s="39"/>
      <c r="J757" s="37">
        <f t="shared" si="118"/>
        <v>0</v>
      </c>
      <c r="K757" s="37">
        <f t="shared" si="119"/>
        <v>0</v>
      </c>
      <c r="N757" s="72">
        <v>1632.29</v>
      </c>
    </row>
    <row r="758" spans="2:14" ht="42.75">
      <c r="B758" s="45" t="s">
        <v>1346</v>
      </c>
      <c r="C758" s="44" t="s">
        <v>1347</v>
      </c>
      <c r="D758" s="49" t="s">
        <v>39</v>
      </c>
      <c r="E758" s="43">
        <v>1</v>
      </c>
      <c r="F758" s="38"/>
      <c r="G758" s="38"/>
      <c r="H758" s="37">
        <f t="shared" si="117"/>
        <v>0</v>
      </c>
      <c r="I758" s="39"/>
      <c r="J758" s="37">
        <f t="shared" si="118"/>
        <v>0</v>
      </c>
      <c r="K758" s="37">
        <f t="shared" si="119"/>
        <v>0</v>
      </c>
      <c r="N758" s="72">
        <v>1456.25</v>
      </c>
    </row>
    <row r="759" spans="2:14" ht="14.25">
      <c r="B759" s="47" t="s">
        <v>1348</v>
      </c>
      <c r="C759" s="44" t="s">
        <v>1260</v>
      </c>
      <c r="D759" s="53" t="s">
        <v>35</v>
      </c>
      <c r="E759" s="43">
        <v>26.02</v>
      </c>
      <c r="F759" s="38"/>
      <c r="G759" s="38"/>
      <c r="H759" s="37">
        <f t="shared" si="117"/>
        <v>0</v>
      </c>
      <c r="I759" s="39"/>
      <c r="J759" s="37">
        <f t="shared" si="118"/>
        <v>0</v>
      </c>
      <c r="K759" s="37">
        <f t="shared" si="119"/>
        <v>0</v>
      </c>
      <c r="N759" s="72">
        <v>20.88</v>
      </c>
    </row>
    <row r="760" spans="2:14" ht="14.25">
      <c r="B760" s="47" t="s">
        <v>1349</v>
      </c>
      <c r="C760" s="44" t="s">
        <v>1262</v>
      </c>
      <c r="D760" s="53" t="s">
        <v>35</v>
      </c>
      <c r="E760" s="43">
        <v>113.1</v>
      </c>
      <c r="F760" s="38"/>
      <c r="G760" s="38"/>
      <c r="H760" s="37">
        <f t="shared" si="117"/>
        <v>0</v>
      </c>
      <c r="I760" s="39"/>
      <c r="J760" s="37">
        <f t="shared" si="118"/>
        <v>0</v>
      </c>
      <c r="K760" s="37">
        <f t="shared" si="119"/>
        <v>0</v>
      </c>
      <c r="N760" s="72">
        <v>20.88</v>
      </c>
    </row>
    <row r="761" spans="2:14" ht="15">
      <c r="B761" s="65" t="s">
        <v>1350</v>
      </c>
      <c r="C761" s="66" t="s">
        <v>1351</v>
      </c>
      <c r="D761" s="67"/>
      <c r="E761" s="67"/>
      <c r="F761" s="67"/>
      <c r="G761" s="67"/>
      <c r="H761" s="67"/>
      <c r="I761" s="67"/>
      <c r="J761" s="67"/>
      <c r="K761" s="68"/>
      <c r="N761" s="72"/>
    </row>
    <row r="762" spans="2:14" ht="14.25">
      <c r="B762" s="56" t="s">
        <v>1352</v>
      </c>
      <c r="C762" s="44" t="s">
        <v>1353</v>
      </c>
      <c r="D762" s="49" t="s">
        <v>35</v>
      </c>
      <c r="E762" s="43">
        <v>10.27</v>
      </c>
      <c r="F762" s="38"/>
      <c r="G762" s="38"/>
      <c r="H762" s="37">
        <f>IF(E762&lt;&gt;"",TRUNC(F762,2)+TRUNC(G762,2),"")</f>
        <v>0</v>
      </c>
      <c r="I762" s="39"/>
      <c r="J762" s="37">
        <f>IF(E762&lt;&gt;"",TRUNC(H762*(1+TRUNC(I762,4)),2),"")</f>
        <v>0</v>
      </c>
      <c r="K762" s="37">
        <f>IF(E762&lt;&gt;"",TRUNC(TRUNC(J762,2)*TRUNC(E762,2),2),"")</f>
        <v>0</v>
      </c>
      <c r="N762" s="72">
        <v>12.36</v>
      </c>
    </row>
    <row r="763" spans="2:14" ht="156.75">
      <c r="B763" s="56" t="s">
        <v>1354</v>
      </c>
      <c r="C763" s="44" t="s">
        <v>1355</v>
      </c>
      <c r="D763" s="49" t="s">
        <v>39</v>
      </c>
      <c r="E763" s="43">
        <v>1</v>
      </c>
      <c r="F763" s="38"/>
      <c r="G763" s="38"/>
      <c r="H763" s="37">
        <f>IF(E763&lt;&gt;"",TRUNC(F763,2)+TRUNC(G763,2),"")</f>
        <v>0</v>
      </c>
      <c r="I763" s="39"/>
      <c r="J763" s="37">
        <f>IF(E763&lt;&gt;"",TRUNC(H763*(1+TRUNC(I763,4)),2),"")</f>
        <v>0</v>
      </c>
      <c r="K763" s="37">
        <f>IF(E763&lt;&gt;"",TRUNC(TRUNC(J763,2)*TRUNC(E763,2),2),"")</f>
        <v>0</v>
      </c>
      <c r="N763" s="72">
        <v>18284.57</v>
      </c>
    </row>
    <row r="764" spans="2:14" ht="15">
      <c r="B764" s="65" t="s">
        <v>1356</v>
      </c>
      <c r="C764" s="66" t="s">
        <v>1357</v>
      </c>
      <c r="D764" s="67"/>
      <c r="E764" s="67"/>
      <c r="F764" s="67"/>
      <c r="G764" s="67"/>
      <c r="H764" s="67"/>
      <c r="I764" s="67"/>
      <c r="J764" s="67"/>
      <c r="K764" s="68"/>
      <c r="N764" s="72"/>
    </row>
    <row r="765" spans="2:14" ht="42.75">
      <c r="B765" s="56" t="s">
        <v>1358</v>
      </c>
      <c r="C765" s="44" t="s">
        <v>1359</v>
      </c>
      <c r="D765" s="50" t="s">
        <v>55</v>
      </c>
      <c r="E765" s="43">
        <v>0.96</v>
      </c>
      <c r="F765" s="38"/>
      <c r="G765" s="38"/>
      <c r="H765" s="37">
        <f>IF(E765&lt;&gt;"",TRUNC(F765,2)+TRUNC(G765,2),"")</f>
        <v>0</v>
      </c>
      <c r="I765" s="39"/>
      <c r="J765" s="37">
        <f>IF(E765&lt;&gt;"",TRUNC(H765*(1+TRUNC(I765,4)),2),"")</f>
        <v>0</v>
      </c>
      <c r="K765" s="37">
        <f>IF(E765&lt;&gt;"",TRUNC(TRUNC(J765,2)*TRUNC(E765,2),2),"")</f>
        <v>0</v>
      </c>
      <c r="N765" s="72">
        <v>22.6</v>
      </c>
    </row>
    <row r="766" spans="2:14" ht="15">
      <c r="B766" s="65" t="s">
        <v>1360</v>
      </c>
      <c r="C766" s="66" t="s">
        <v>1361</v>
      </c>
      <c r="D766" s="67"/>
      <c r="E766" s="67"/>
      <c r="F766" s="67"/>
      <c r="G766" s="67"/>
      <c r="H766" s="67"/>
      <c r="I766" s="67"/>
      <c r="J766" s="67"/>
      <c r="K766" s="68"/>
      <c r="N766" s="72"/>
    </row>
    <row r="767" spans="2:14" ht="14.25">
      <c r="B767" s="45" t="s">
        <v>1362</v>
      </c>
      <c r="C767" s="44" t="s">
        <v>52</v>
      </c>
      <c r="D767" s="50" t="s">
        <v>35</v>
      </c>
      <c r="E767" s="43">
        <v>1006.1</v>
      </c>
      <c r="F767" s="38"/>
      <c r="G767" s="38"/>
      <c r="H767" s="37">
        <f>IF(E767&lt;&gt;"",TRUNC(F767,2)+TRUNC(G767,2),"")</f>
        <v>0</v>
      </c>
      <c r="I767" s="39"/>
      <c r="J767" s="37">
        <f>IF(E767&lt;&gt;"",TRUNC(H767*(1+TRUNC(I767,4)),2),"")</f>
        <v>0</v>
      </c>
      <c r="K767" s="37">
        <f>IF(E767&lt;&gt;"",TRUNC(TRUNC(J767,2)*TRUNC(E767,2),2),"")</f>
        <v>0</v>
      </c>
      <c r="N767" s="72">
        <v>2.69</v>
      </c>
    </row>
    <row r="768" spans="2:11" ht="15">
      <c r="B768" s="17"/>
      <c r="C768" s="18"/>
      <c r="D768" s="18"/>
      <c r="E768" s="18"/>
      <c r="F768" s="18"/>
      <c r="G768" s="18"/>
      <c r="H768" s="18"/>
      <c r="I768" s="19"/>
      <c r="J768" s="20" t="s">
        <v>22</v>
      </c>
      <c r="K768" s="21">
        <f>SUM(K22:K767)</f>
        <v>0</v>
      </c>
    </row>
    <row r="769" ht="12.75">
      <c r="J769" s="22"/>
    </row>
    <row r="770" spans="2:10" ht="14.25">
      <c r="B770" s="23"/>
      <c r="C770" s="24">
        <f>C7</f>
        <v>0</v>
      </c>
      <c r="J770" s="22"/>
    </row>
    <row r="771" spans="2:10" ht="14.25">
      <c r="B771" s="25" t="str">
        <f>IF(B770="","(cidade)","")</f>
        <v>(cidade)</v>
      </c>
      <c r="C771" s="26"/>
      <c r="J771" s="22"/>
    </row>
    <row r="772" ht="12.75">
      <c r="J772" s="22"/>
    </row>
    <row r="773" ht="12.75">
      <c r="J773" s="22"/>
    </row>
    <row r="774" spans="3:10" ht="13.5" thickBot="1">
      <c r="C774" s="27"/>
      <c r="G774" s="28"/>
      <c r="H774" s="28"/>
      <c r="I774" s="28"/>
      <c r="J774" s="29"/>
    </row>
    <row r="775" spans="2:10" ht="15">
      <c r="B775" s="12"/>
      <c r="C775" s="30" t="s">
        <v>23</v>
      </c>
      <c r="D775" s="12"/>
      <c r="E775" s="12"/>
      <c r="F775" s="12"/>
      <c r="G775" s="85" t="s">
        <v>24</v>
      </c>
      <c r="H775" s="85"/>
      <c r="I775" s="85"/>
      <c r="J775" s="85"/>
    </row>
    <row r="776" spans="2:10" ht="14.25">
      <c r="B776" s="31" t="s">
        <v>25</v>
      </c>
      <c r="C776" s="32"/>
      <c r="D776" s="12"/>
      <c r="F776" s="31" t="s">
        <v>25</v>
      </c>
      <c r="G776" s="97"/>
      <c r="H776" s="97"/>
      <c r="I776" s="97"/>
      <c r="J776" s="97"/>
    </row>
    <row r="777" spans="2:11" ht="14.25">
      <c r="B777" s="31" t="s">
        <v>26</v>
      </c>
      <c r="C777" s="32"/>
      <c r="D777" s="12"/>
      <c r="F777" s="31" t="s">
        <v>27</v>
      </c>
      <c r="G777" s="97"/>
      <c r="H777" s="97"/>
      <c r="I777" s="97"/>
      <c r="J777" s="97"/>
      <c r="K777" s="1" t="str">
        <f>IF(G777="","(Ex,: Engenheiro Civil)","")</f>
        <v>(Ex,: Engenheiro Civil)</v>
      </c>
    </row>
    <row r="778" spans="2:11" ht="14.25">
      <c r="B778" s="31" t="s">
        <v>28</v>
      </c>
      <c r="C778" s="33"/>
      <c r="D778" s="12"/>
      <c r="F778" s="31" t="s">
        <v>29</v>
      </c>
      <c r="G778" s="97"/>
      <c r="H778" s="97"/>
      <c r="I778" s="97"/>
      <c r="J778" s="97"/>
      <c r="K778" s="1" t="str">
        <f>IF(G778="","(Ex: 100015-3)","")</f>
        <v>(Ex: 100015-3)</v>
      </c>
    </row>
    <row r="780" ht="12.75">
      <c r="M780" s="1"/>
    </row>
    <row r="781" ht="12.75">
      <c r="M781" s="1"/>
    </row>
    <row r="782" ht="12.75">
      <c r="M782" s="1"/>
    </row>
    <row r="783" ht="12.75">
      <c r="M783" s="1"/>
    </row>
    <row r="784" ht="12.75">
      <c r="M784" s="1"/>
    </row>
    <row r="785" ht="12.75">
      <c r="M785" s="1"/>
    </row>
    <row r="786" ht="12.75">
      <c r="M786" s="1"/>
    </row>
    <row r="787" ht="12.75">
      <c r="M787" s="1"/>
    </row>
    <row r="788" ht="12.75">
      <c r="M788" s="1"/>
    </row>
    <row r="789" ht="12.75">
      <c r="M789" s="1"/>
    </row>
    <row r="790" ht="12.75">
      <c r="M790" s="1"/>
    </row>
    <row r="791" ht="12.75">
      <c r="M791" s="1"/>
    </row>
    <row r="792" ht="12.75">
      <c r="M792" s="1"/>
    </row>
    <row r="793" ht="12.75">
      <c r="M793" s="1"/>
    </row>
    <row r="794" ht="12.75">
      <c r="M794" s="1"/>
    </row>
    <row r="795" ht="12.75">
      <c r="M795" s="1"/>
    </row>
    <row r="796" ht="12.75">
      <c r="M796" s="1"/>
    </row>
    <row r="797" ht="12.75">
      <c r="M797" s="1"/>
    </row>
    <row r="798" ht="12.75">
      <c r="M798" s="1"/>
    </row>
    <row r="799" ht="12.75">
      <c r="M799" s="1"/>
    </row>
  </sheetData>
  <sheetProtection sheet="1" formatColumns="0" formatRows="0"/>
  <mergeCells count="25">
    <mergeCell ref="B17:K17"/>
    <mergeCell ref="B18:K18"/>
    <mergeCell ref="B20:B21"/>
    <mergeCell ref="D20:D21"/>
    <mergeCell ref="I20:I21"/>
    <mergeCell ref="J20:J21"/>
    <mergeCell ref="C20:C21"/>
    <mergeCell ref="E20:E21"/>
    <mergeCell ref="G777:J777"/>
    <mergeCell ref="K20:K21"/>
    <mergeCell ref="G778:J778"/>
    <mergeCell ref="N20:N21"/>
    <mergeCell ref="F20:H20"/>
    <mergeCell ref="G775:J775"/>
    <mergeCell ref="G776:J776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1017" dxfId="610" stopIfTrue="1">
      <formula>C4=""</formula>
    </cfRule>
    <cfRule type="expression" priority="1018" dxfId="610" stopIfTrue="1">
      <formula>""</formula>
    </cfRule>
  </conditionalFormatting>
  <conditionalFormatting sqref="C5">
    <cfRule type="expression" priority="1019" dxfId="610" stopIfTrue="1">
      <formula>C5=""</formula>
    </cfRule>
  </conditionalFormatting>
  <conditionalFormatting sqref="C6">
    <cfRule type="expression" priority="1020" dxfId="610" stopIfTrue="1">
      <formula>C6=""</formula>
    </cfRule>
  </conditionalFormatting>
  <conditionalFormatting sqref="C7">
    <cfRule type="expression" priority="1021" dxfId="610" stopIfTrue="1">
      <formula>C7=""</formula>
    </cfRule>
  </conditionalFormatting>
  <conditionalFormatting sqref="H6">
    <cfRule type="expression" priority="1022" dxfId="610" stopIfTrue="1">
      <formula>H6=""</formula>
    </cfRule>
  </conditionalFormatting>
  <conditionalFormatting sqref="H5">
    <cfRule type="expression" priority="1023" dxfId="610" stopIfTrue="1">
      <formula>H5=""</formula>
    </cfRule>
  </conditionalFormatting>
  <conditionalFormatting sqref="D15">
    <cfRule type="expression" priority="1024" dxfId="610" stopIfTrue="1">
      <formula>$D$15=""</formula>
    </cfRule>
  </conditionalFormatting>
  <conditionalFormatting sqref="C776">
    <cfRule type="expression" priority="1027" dxfId="610" stopIfTrue="1">
      <formula>C776=""</formula>
    </cfRule>
  </conditionalFormatting>
  <conditionalFormatting sqref="C777">
    <cfRule type="expression" priority="1028" dxfId="610" stopIfTrue="1">
      <formula>C777=""</formula>
    </cfRule>
  </conditionalFormatting>
  <conditionalFormatting sqref="G777">
    <cfRule type="expression" priority="1029" dxfId="610" stopIfTrue="1">
      <formula>G777=""</formula>
    </cfRule>
  </conditionalFormatting>
  <conditionalFormatting sqref="B770">
    <cfRule type="expression" priority="1030" dxfId="610" stopIfTrue="1">
      <formula>$B$770=""</formula>
    </cfRule>
  </conditionalFormatting>
  <conditionalFormatting sqref="G776">
    <cfRule type="expression" priority="1031" dxfId="610" stopIfTrue="1">
      <formula>G776=""</formula>
    </cfRule>
  </conditionalFormatting>
  <conditionalFormatting sqref="G778">
    <cfRule type="expression" priority="1032" dxfId="610" stopIfTrue="1">
      <formula>G778=""</formula>
    </cfRule>
  </conditionalFormatting>
  <conditionalFormatting sqref="C778">
    <cfRule type="expression" priority="1033" dxfId="610" stopIfTrue="1">
      <formula>$C$778=""</formula>
    </cfRule>
  </conditionalFormatting>
  <conditionalFormatting sqref="E15:G15">
    <cfRule type="containsText" priority="1015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014" dxfId="0" operator="containsText" stopIfTrue="1" text="(INFORMAR AQUI O VALOR POR EXTENSO)">
      <formula>NOT(ISERROR(SEARCH("(INFORMAR AQUI O VALOR POR EXTENSO)",I13)))</formula>
    </cfRule>
  </conditionalFormatting>
  <conditionalFormatting sqref="J24 J767">
    <cfRule type="expression" priority="964" dxfId="12">
      <formula>J24&gt;N24</formula>
    </cfRule>
  </conditionalFormatting>
  <conditionalFormatting sqref="G24">
    <cfRule type="expression" priority="628" dxfId="0" stopIfTrue="1">
      <formula>G24=""</formula>
    </cfRule>
  </conditionalFormatting>
  <conditionalFormatting sqref="I24">
    <cfRule type="expression" priority="627" dxfId="0" stopIfTrue="1">
      <formula>I24=""</formula>
    </cfRule>
  </conditionalFormatting>
  <conditionalFormatting sqref="F24">
    <cfRule type="expression" priority="626" dxfId="0" stopIfTrue="1">
      <formula>F24=""</formula>
    </cfRule>
  </conditionalFormatting>
  <conditionalFormatting sqref="F24">
    <cfRule type="expression" priority="629" dxfId="0" stopIfTrue="1">
      <formula>F24=""</formula>
    </cfRule>
  </conditionalFormatting>
  <conditionalFormatting sqref="G24">
    <cfRule type="expression" priority="625" dxfId="0" stopIfTrue="1">
      <formula>G24=""</formula>
    </cfRule>
  </conditionalFormatting>
  <conditionalFormatting sqref="I24">
    <cfRule type="expression" priority="624" dxfId="0" stopIfTrue="1">
      <formula>I24=""</formula>
    </cfRule>
  </conditionalFormatting>
  <conditionalFormatting sqref="J25:J37">
    <cfRule type="expression" priority="602" dxfId="12">
      <formula>J25&gt;N25</formula>
    </cfRule>
  </conditionalFormatting>
  <conditionalFormatting sqref="G25:G37">
    <cfRule type="expression" priority="600" dxfId="0" stopIfTrue="1">
      <formula>G25=""</formula>
    </cfRule>
  </conditionalFormatting>
  <conditionalFormatting sqref="I25:I37">
    <cfRule type="expression" priority="599" dxfId="0" stopIfTrue="1">
      <formula>I25=""</formula>
    </cfRule>
  </conditionalFormatting>
  <conditionalFormatting sqref="F25:F37">
    <cfRule type="expression" priority="598" dxfId="0" stopIfTrue="1">
      <formula>F25=""</formula>
    </cfRule>
  </conditionalFormatting>
  <conditionalFormatting sqref="F25:F37">
    <cfRule type="expression" priority="601" dxfId="0" stopIfTrue="1">
      <formula>F25=""</formula>
    </cfRule>
  </conditionalFormatting>
  <conditionalFormatting sqref="G25:G37">
    <cfRule type="expression" priority="597" dxfId="0" stopIfTrue="1">
      <formula>G25=""</formula>
    </cfRule>
  </conditionalFormatting>
  <conditionalFormatting sqref="I25:I37">
    <cfRule type="expression" priority="596" dxfId="0" stopIfTrue="1">
      <formula>I25=""</formula>
    </cfRule>
  </conditionalFormatting>
  <conditionalFormatting sqref="J39">
    <cfRule type="expression" priority="595" dxfId="12">
      <formula>J39&gt;N39</formula>
    </cfRule>
  </conditionalFormatting>
  <conditionalFormatting sqref="G39">
    <cfRule type="expression" priority="593" dxfId="0" stopIfTrue="1">
      <formula>G39=""</formula>
    </cfRule>
  </conditionalFormatting>
  <conditionalFormatting sqref="I39">
    <cfRule type="expression" priority="592" dxfId="0" stopIfTrue="1">
      <formula>I39=""</formula>
    </cfRule>
  </conditionalFormatting>
  <conditionalFormatting sqref="F39">
    <cfRule type="expression" priority="591" dxfId="0" stopIfTrue="1">
      <formula>F39=""</formula>
    </cfRule>
  </conditionalFormatting>
  <conditionalFormatting sqref="F39">
    <cfRule type="expression" priority="594" dxfId="0" stopIfTrue="1">
      <formula>F39=""</formula>
    </cfRule>
  </conditionalFormatting>
  <conditionalFormatting sqref="G39">
    <cfRule type="expression" priority="590" dxfId="0" stopIfTrue="1">
      <formula>G39=""</formula>
    </cfRule>
  </conditionalFormatting>
  <conditionalFormatting sqref="I39">
    <cfRule type="expression" priority="589" dxfId="0" stopIfTrue="1">
      <formula>I39=""</formula>
    </cfRule>
  </conditionalFormatting>
  <conditionalFormatting sqref="J42">
    <cfRule type="expression" priority="588" dxfId="12">
      <formula>J42&gt;N42</formula>
    </cfRule>
  </conditionalFormatting>
  <conditionalFormatting sqref="G42">
    <cfRule type="expression" priority="586" dxfId="0" stopIfTrue="1">
      <formula>G42=""</formula>
    </cfRule>
  </conditionalFormatting>
  <conditionalFormatting sqref="I42">
    <cfRule type="expression" priority="585" dxfId="0" stopIfTrue="1">
      <formula>I42=""</formula>
    </cfRule>
  </conditionalFormatting>
  <conditionalFormatting sqref="F42">
    <cfRule type="expression" priority="584" dxfId="0" stopIfTrue="1">
      <formula>F42=""</formula>
    </cfRule>
  </conditionalFormatting>
  <conditionalFormatting sqref="F42">
    <cfRule type="expression" priority="587" dxfId="0" stopIfTrue="1">
      <formula>F42=""</formula>
    </cfRule>
  </conditionalFormatting>
  <conditionalFormatting sqref="G42">
    <cfRule type="expression" priority="583" dxfId="0" stopIfTrue="1">
      <formula>G42=""</formula>
    </cfRule>
  </conditionalFormatting>
  <conditionalFormatting sqref="I42">
    <cfRule type="expression" priority="582" dxfId="0" stopIfTrue="1">
      <formula>I42=""</formula>
    </cfRule>
  </conditionalFormatting>
  <conditionalFormatting sqref="J44:J47">
    <cfRule type="expression" priority="581" dxfId="12">
      <formula>J44&gt;N44</formula>
    </cfRule>
  </conditionalFormatting>
  <conditionalFormatting sqref="G44:G47">
    <cfRule type="expression" priority="579" dxfId="0" stopIfTrue="1">
      <formula>G44=""</formula>
    </cfRule>
  </conditionalFormatting>
  <conditionalFormatting sqref="I44:I47">
    <cfRule type="expression" priority="578" dxfId="0" stopIfTrue="1">
      <formula>I44=""</formula>
    </cfRule>
  </conditionalFormatting>
  <conditionalFormatting sqref="F44:F47">
    <cfRule type="expression" priority="577" dxfId="0" stopIfTrue="1">
      <formula>F44=""</formula>
    </cfRule>
  </conditionalFormatting>
  <conditionalFormatting sqref="F44:F47">
    <cfRule type="expression" priority="580" dxfId="0" stopIfTrue="1">
      <formula>F44=""</formula>
    </cfRule>
  </conditionalFormatting>
  <conditionalFormatting sqref="G44:G47">
    <cfRule type="expression" priority="576" dxfId="0" stopIfTrue="1">
      <formula>G44=""</formula>
    </cfRule>
  </conditionalFormatting>
  <conditionalFormatting sqref="I44:I47">
    <cfRule type="expression" priority="575" dxfId="0" stopIfTrue="1">
      <formula>I44=""</formula>
    </cfRule>
  </conditionalFormatting>
  <conditionalFormatting sqref="J49">
    <cfRule type="expression" priority="574" dxfId="12">
      <formula>J49&gt;N49</formula>
    </cfRule>
  </conditionalFormatting>
  <conditionalFormatting sqref="G49">
    <cfRule type="expression" priority="572" dxfId="0" stopIfTrue="1">
      <formula>G49=""</formula>
    </cfRule>
  </conditionalFormatting>
  <conditionalFormatting sqref="I49">
    <cfRule type="expression" priority="571" dxfId="0" stopIfTrue="1">
      <formula>I49=""</formula>
    </cfRule>
  </conditionalFormatting>
  <conditionalFormatting sqref="F49">
    <cfRule type="expression" priority="570" dxfId="0" stopIfTrue="1">
      <formula>F49=""</formula>
    </cfRule>
  </conditionalFormatting>
  <conditionalFormatting sqref="F49">
    <cfRule type="expression" priority="573" dxfId="0" stopIfTrue="1">
      <formula>F49=""</formula>
    </cfRule>
  </conditionalFormatting>
  <conditionalFormatting sqref="G49">
    <cfRule type="expression" priority="569" dxfId="0" stopIfTrue="1">
      <formula>G49=""</formula>
    </cfRule>
  </conditionalFormatting>
  <conditionalFormatting sqref="I49">
    <cfRule type="expression" priority="568" dxfId="0" stopIfTrue="1">
      <formula>I49=""</formula>
    </cfRule>
  </conditionalFormatting>
  <conditionalFormatting sqref="J51">
    <cfRule type="expression" priority="567" dxfId="12">
      <formula>J51&gt;N51</formula>
    </cfRule>
  </conditionalFormatting>
  <conditionalFormatting sqref="G51">
    <cfRule type="expression" priority="565" dxfId="0" stopIfTrue="1">
      <formula>G51=""</formula>
    </cfRule>
  </conditionalFormatting>
  <conditionalFormatting sqref="I51">
    <cfRule type="expression" priority="564" dxfId="0" stopIfTrue="1">
      <formula>I51=""</formula>
    </cfRule>
  </conditionalFormatting>
  <conditionalFormatting sqref="F51">
    <cfRule type="expression" priority="563" dxfId="0" stopIfTrue="1">
      <formula>F51=""</formula>
    </cfRule>
  </conditionalFormatting>
  <conditionalFormatting sqref="F51">
    <cfRule type="expression" priority="566" dxfId="0" stopIfTrue="1">
      <formula>F51=""</formula>
    </cfRule>
  </conditionalFormatting>
  <conditionalFormatting sqref="G51">
    <cfRule type="expression" priority="562" dxfId="0" stopIfTrue="1">
      <formula>G51=""</formula>
    </cfRule>
  </conditionalFormatting>
  <conditionalFormatting sqref="I51">
    <cfRule type="expression" priority="561" dxfId="0" stopIfTrue="1">
      <formula>I51=""</formula>
    </cfRule>
  </conditionalFormatting>
  <conditionalFormatting sqref="J54:J56">
    <cfRule type="expression" priority="560" dxfId="12">
      <formula>J54&gt;N54</formula>
    </cfRule>
  </conditionalFormatting>
  <conditionalFormatting sqref="G54:G56">
    <cfRule type="expression" priority="558" dxfId="0" stopIfTrue="1">
      <formula>G54=""</formula>
    </cfRule>
  </conditionalFormatting>
  <conditionalFormatting sqref="I54:I56">
    <cfRule type="expression" priority="557" dxfId="0" stopIfTrue="1">
      <formula>I54=""</formula>
    </cfRule>
  </conditionalFormatting>
  <conditionalFormatting sqref="F54:F56">
    <cfRule type="expression" priority="556" dxfId="0" stopIfTrue="1">
      <formula>F54=""</formula>
    </cfRule>
  </conditionalFormatting>
  <conditionalFormatting sqref="F54:F56">
    <cfRule type="expression" priority="559" dxfId="0" stopIfTrue="1">
      <formula>F54=""</formula>
    </cfRule>
  </conditionalFormatting>
  <conditionalFormatting sqref="G54:G56">
    <cfRule type="expression" priority="555" dxfId="0" stopIfTrue="1">
      <formula>G54=""</formula>
    </cfRule>
  </conditionalFormatting>
  <conditionalFormatting sqref="I54:I56">
    <cfRule type="expression" priority="554" dxfId="0" stopIfTrue="1">
      <formula>I54=""</formula>
    </cfRule>
  </conditionalFormatting>
  <conditionalFormatting sqref="J58:J69">
    <cfRule type="expression" priority="553" dxfId="12">
      <formula>J58&gt;N58</formula>
    </cfRule>
  </conditionalFormatting>
  <conditionalFormatting sqref="G58:G69">
    <cfRule type="expression" priority="551" dxfId="0" stopIfTrue="1">
      <formula>G58=""</formula>
    </cfRule>
  </conditionalFormatting>
  <conditionalFormatting sqref="I58:I69">
    <cfRule type="expression" priority="550" dxfId="0" stopIfTrue="1">
      <formula>I58=""</formula>
    </cfRule>
  </conditionalFormatting>
  <conditionalFormatting sqref="F58:F69">
    <cfRule type="expression" priority="549" dxfId="0" stopIfTrue="1">
      <formula>F58=""</formula>
    </cfRule>
  </conditionalFormatting>
  <conditionalFormatting sqref="F58:F69">
    <cfRule type="expression" priority="552" dxfId="0" stopIfTrue="1">
      <formula>F58=""</formula>
    </cfRule>
  </conditionalFormatting>
  <conditionalFormatting sqref="G58:G69">
    <cfRule type="expression" priority="548" dxfId="0" stopIfTrue="1">
      <formula>G58=""</formula>
    </cfRule>
  </conditionalFormatting>
  <conditionalFormatting sqref="I58:I69">
    <cfRule type="expression" priority="547" dxfId="0" stopIfTrue="1">
      <formula>I58=""</formula>
    </cfRule>
  </conditionalFormatting>
  <conditionalFormatting sqref="J71:J82">
    <cfRule type="expression" priority="546" dxfId="12">
      <formula>J71&gt;N71</formula>
    </cfRule>
  </conditionalFormatting>
  <conditionalFormatting sqref="G71:G82">
    <cfRule type="expression" priority="544" dxfId="0" stopIfTrue="1">
      <formula>G71=""</formula>
    </cfRule>
  </conditionalFormatting>
  <conditionalFormatting sqref="I71:I82">
    <cfRule type="expression" priority="543" dxfId="0" stopIfTrue="1">
      <formula>I71=""</formula>
    </cfRule>
  </conditionalFormatting>
  <conditionalFormatting sqref="F71:F82">
    <cfRule type="expression" priority="542" dxfId="0" stopIfTrue="1">
      <formula>F71=""</formula>
    </cfRule>
  </conditionalFormatting>
  <conditionalFormatting sqref="F71:F82">
    <cfRule type="expression" priority="545" dxfId="0" stopIfTrue="1">
      <formula>F71=""</formula>
    </cfRule>
  </conditionalFormatting>
  <conditionalFormatting sqref="G71:G82">
    <cfRule type="expression" priority="541" dxfId="0" stopIfTrue="1">
      <formula>G71=""</formula>
    </cfRule>
  </conditionalFormatting>
  <conditionalFormatting sqref="I71:I82">
    <cfRule type="expression" priority="540" dxfId="0" stopIfTrue="1">
      <formula>I71=""</formula>
    </cfRule>
  </conditionalFormatting>
  <conditionalFormatting sqref="J84:J101">
    <cfRule type="expression" priority="539" dxfId="12">
      <formula>J84&gt;N84</formula>
    </cfRule>
  </conditionalFormatting>
  <conditionalFormatting sqref="G84:G101">
    <cfRule type="expression" priority="537" dxfId="0" stopIfTrue="1">
      <formula>G84=""</formula>
    </cfRule>
  </conditionalFormatting>
  <conditionalFormatting sqref="I84:I101">
    <cfRule type="expression" priority="536" dxfId="0" stopIfTrue="1">
      <formula>I84=""</formula>
    </cfRule>
  </conditionalFormatting>
  <conditionalFormatting sqref="F84:F101">
    <cfRule type="expression" priority="535" dxfId="0" stopIfTrue="1">
      <formula>F84=""</formula>
    </cfRule>
  </conditionalFormatting>
  <conditionalFormatting sqref="F84:F101">
    <cfRule type="expression" priority="538" dxfId="0" stopIfTrue="1">
      <formula>F84=""</formula>
    </cfRule>
  </conditionalFormatting>
  <conditionalFormatting sqref="G84:G101">
    <cfRule type="expression" priority="534" dxfId="0" stopIfTrue="1">
      <formula>G84=""</formula>
    </cfRule>
  </conditionalFormatting>
  <conditionalFormatting sqref="I84:I101">
    <cfRule type="expression" priority="533" dxfId="0" stopIfTrue="1">
      <formula>I84=""</formula>
    </cfRule>
  </conditionalFormatting>
  <conditionalFormatting sqref="J104:J105">
    <cfRule type="expression" priority="532" dxfId="12">
      <formula>J104&gt;N104</formula>
    </cfRule>
  </conditionalFormatting>
  <conditionalFormatting sqref="G104:G105">
    <cfRule type="expression" priority="530" dxfId="0" stopIfTrue="1">
      <formula>G104=""</formula>
    </cfRule>
  </conditionalFormatting>
  <conditionalFormatting sqref="I104:I105">
    <cfRule type="expression" priority="529" dxfId="0" stopIfTrue="1">
      <formula>I104=""</formula>
    </cfRule>
  </conditionalFormatting>
  <conditionalFormatting sqref="F104:F105">
    <cfRule type="expression" priority="528" dxfId="0" stopIfTrue="1">
      <formula>F104=""</formula>
    </cfRule>
  </conditionalFormatting>
  <conditionalFormatting sqref="F104:F105">
    <cfRule type="expression" priority="531" dxfId="0" stopIfTrue="1">
      <formula>F104=""</formula>
    </cfRule>
  </conditionalFormatting>
  <conditionalFormatting sqref="G104:G105">
    <cfRule type="expression" priority="527" dxfId="0" stopIfTrue="1">
      <formula>G104=""</formula>
    </cfRule>
  </conditionalFormatting>
  <conditionalFormatting sqref="I104:I105">
    <cfRule type="expression" priority="526" dxfId="0" stopIfTrue="1">
      <formula>I104=""</formula>
    </cfRule>
  </conditionalFormatting>
  <conditionalFormatting sqref="J108:J128">
    <cfRule type="expression" priority="525" dxfId="12">
      <formula>J108&gt;N108</formula>
    </cfRule>
  </conditionalFormatting>
  <conditionalFormatting sqref="G108:G128">
    <cfRule type="expression" priority="523" dxfId="0" stopIfTrue="1">
      <formula>G108=""</formula>
    </cfRule>
  </conditionalFormatting>
  <conditionalFormatting sqref="I108:I128">
    <cfRule type="expression" priority="522" dxfId="0" stopIfTrue="1">
      <formula>I108=""</formula>
    </cfRule>
  </conditionalFormatting>
  <conditionalFormatting sqref="F108:F128">
    <cfRule type="expression" priority="521" dxfId="0" stopIfTrue="1">
      <formula>F108=""</formula>
    </cfRule>
  </conditionalFormatting>
  <conditionalFormatting sqref="F108:F128">
    <cfRule type="expression" priority="524" dxfId="0" stopIfTrue="1">
      <formula>F108=""</formula>
    </cfRule>
  </conditionalFormatting>
  <conditionalFormatting sqref="G108:G128">
    <cfRule type="expression" priority="520" dxfId="0" stopIfTrue="1">
      <formula>G108=""</formula>
    </cfRule>
  </conditionalFormatting>
  <conditionalFormatting sqref="I108:I128">
    <cfRule type="expression" priority="519" dxfId="0" stopIfTrue="1">
      <formula>I108=""</formula>
    </cfRule>
  </conditionalFormatting>
  <conditionalFormatting sqref="J130:J147">
    <cfRule type="expression" priority="518" dxfId="12">
      <formula>J130&gt;N130</formula>
    </cfRule>
  </conditionalFormatting>
  <conditionalFormatting sqref="G130:G147">
    <cfRule type="expression" priority="516" dxfId="0" stopIfTrue="1">
      <formula>G130=""</formula>
    </cfRule>
  </conditionalFormatting>
  <conditionalFormatting sqref="I130:I147">
    <cfRule type="expression" priority="515" dxfId="0" stopIfTrue="1">
      <formula>I130=""</formula>
    </cfRule>
  </conditionalFormatting>
  <conditionalFormatting sqref="F130:F147">
    <cfRule type="expression" priority="514" dxfId="0" stopIfTrue="1">
      <formula>F130=""</formula>
    </cfRule>
  </conditionalFormatting>
  <conditionalFormatting sqref="F130:F147">
    <cfRule type="expression" priority="517" dxfId="0" stopIfTrue="1">
      <formula>F130=""</formula>
    </cfRule>
  </conditionalFormatting>
  <conditionalFormatting sqref="G130:G147">
    <cfRule type="expression" priority="513" dxfId="0" stopIfTrue="1">
      <formula>G130=""</formula>
    </cfRule>
  </conditionalFormatting>
  <conditionalFormatting sqref="I130:I147">
    <cfRule type="expression" priority="512" dxfId="0" stopIfTrue="1">
      <formula>I130=""</formula>
    </cfRule>
  </conditionalFormatting>
  <conditionalFormatting sqref="J149:J155">
    <cfRule type="expression" priority="511" dxfId="12">
      <formula>J149&gt;N149</formula>
    </cfRule>
  </conditionalFormatting>
  <conditionalFormatting sqref="G149:G155">
    <cfRule type="expression" priority="509" dxfId="0" stopIfTrue="1">
      <formula>G149=""</formula>
    </cfRule>
  </conditionalFormatting>
  <conditionalFormatting sqref="I149:I155">
    <cfRule type="expression" priority="508" dxfId="0" stopIfTrue="1">
      <formula>I149=""</formula>
    </cfRule>
  </conditionalFormatting>
  <conditionalFormatting sqref="F149:F155">
    <cfRule type="expression" priority="507" dxfId="0" stopIfTrue="1">
      <formula>F149=""</formula>
    </cfRule>
  </conditionalFormatting>
  <conditionalFormatting sqref="F149:F155">
    <cfRule type="expression" priority="510" dxfId="0" stopIfTrue="1">
      <formula>F149=""</formula>
    </cfRule>
  </conditionalFormatting>
  <conditionalFormatting sqref="G149:G155">
    <cfRule type="expression" priority="506" dxfId="0" stopIfTrue="1">
      <formula>G149=""</formula>
    </cfRule>
  </conditionalFormatting>
  <conditionalFormatting sqref="I149:I155">
    <cfRule type="expression" priority="505" dxfId="0" stopIfTrue="1">
      <formula>I149=""</formula>
    </cfRule>
  </conditionalFormatting>
  <conditionalFormatting sqref="J157:J158">
    <cfRule type="expression" priority="504" dxfId="12">
      <formula>J157&gt;N157</formula>
    </cfRule>
  </conditionalFormatting>
  <conditionalFormatting sqref="G157:G158">
    <cfRule type="expression" priority="502" dxfId="0" stopIfTrue="1">
      <formula>G157=""</formula>
    </cfRule>
  </conditionalFormatting>
  <conditionalFormatting sqref="I157:I158">
    <cfRule type="expression" priority="501" dxfId="0" stopIfTrue="1">
      <formula>I157=""</formula>
    </cfRule>
  </conditionalFormatting>
  <conditionalFormatting sqref="F157:F158">
    <cfRule type="expression" priority="500" dxfId="0" stopIfTrue="1">
      <formula>F157=""</formula>
    </cfRule>
  </conditionalFormatting>
  <conditionalFormatting sqref="F157:F158">
    <cfRule type="expression" priority="503" dxfId="0" stopIfTrue="1">
      <formula>F157=""</formula>
    </cfRule>
  </conditionalFormatting>
  <conditionalFormatting sqref="G157:G158">
    <cfRule type="expression" priority="499" dxfId="0" stopIfTrue="1">
      <formula>G157=""</formula>
    </cfRule>
  </conditionalFormatting>
  <conditionalFormatting sqref="I157:I158">
    <cfRule type="expression" priority="498" dxfId="0" stopIfTrue="1">
      <formula>I157=""</formula>
    </cfRule>
  </conditionalFormatting>
  <conditionalFormatting sqref="J161:J175">
    <cfRule type="expression" priority="497" dxfId="12">
      <formula>J161&gt;N161</formula>
    </cfRule>
  </conditionalFormatting>
  <conditionalFormatting sqref="G161:G175">
    <cfRule type="expression" priority="495" dxfId="0" stopIfTrue="1">
      <formula>G161=""</formula>
    </cfRule>
  </conditionalFormatting>
  <conditionalFormatting sqref="I161:I175">
    <cfRule type="expression" priority="494" dxfId="0" stopIfTrue="1">
      <formula>I161=""</formula>
    </cfRule>
  </conditionalFormatting>
  <conditionalFormatting sqref="F161:F175">
    <cfRule type="expression" priority="493" dxfId="0" stopIfTrue="1">
      <formula>F161=""</formula>
    </cfRule>
  </conditionalFormatting>
  <conditionalFormatting sqref="F161:F175">
    <cfRule type="expression" priority="496" dxfId="0" stopIfTrue="1">
      <formula>F161=""</formula>
    </cfRule>
  </conditionalFormatting>
  <conditionalFormatting sqref="G161:G175">
    <cfRule type="expression" priority="492" dxfId="0" stopIfTrue="1">
      <formula>G161=""</formula>
    </cfRule>
  </conditionalFormatting>
  <conditionalFormatting sqref="I161:I175">
    <cfRule type="expression" priority="491" dxfId="0" stopIfTrue="1">
      <formula>I161=""</formula>
    </cfRule>
  </conditionalFormatting>
  <conditionalFormatting sqref="J177:J181">
    <cfRule type="expression" priority="490" dxfId="12">
      <formula>J177&gt;N177</formula>
    </cfRule>
  </conditionalFormatting>
  <conditionalFormatting sqref="G177:G181">
    <cfRule type="expression" priority="488" dxfId="0" stopIfTrue="1">
      <formula>G177=""</formula>
    </cfRule>
  </conditionalFormatting>
  <conditionalFormatting sqref="I177:I181">
    <cfRule type="expression" priority="487" dxfId="0" stopIfTrue="1">
      <formula>I177=""</formula>
    </cfRule>
  </conditionalFormatting>
  <conditionalFormatting sqref="F177:F181">
    <cfRule type="expression" priority="486" dxfId="0" stopIfTrue="1">
      <formula>F177=""</formula>
    </cfRule>
  </conditionalFormatting>
  <conditionalFormatting sqref="F177:F181">
    <cfRule type="expression" priority="489" dxfId="0" stopIfTrue="1">
      <formula>F177=""</formula>
    </cfRule>
  </conditionalFormatting>
  <conditionalFormatting sqref="G177:G181">
    <cfRule type="expression" priority="485" dxfId="0" stopIfTrue="1">
      <formula>G177=""</formula>
    </cfRule>
  </conditionalFormatting>
  <conditionalFormatting sqref="I177:I181">
    <cfRule type="expression" priority="484" dxfId="0" stopIfTrue="1">
      <formula>I177=""</formula>
    </cfRule>
  </conditionalFormatting>
  <conditionalFormatting sqref="J184:J189">
    <cfRule type="expression" priority="483" dxfId="12">
      <formula>J184&gt;N184</formula>
    </cfRule>
  </conditionalFormatting>
  <conditionalFormatting sqref="G184:G189">
    <cfRule type="expression" priority="481" dxfId="0" stopIfTrue="1">
      <formula>G184=""</formula>
    </cfRule>
  </conditionalFormatting>
  <conditionalFormatting sqref="I184:I189">
    <cfRule type="expression" priority="480" dxfId="0" stopIfTrue="1">
      <formula>I184=""</formula>
    </cfRule>
  </conditionalFormatting>
  <conditionalFormatting sqref="F184:F189">
    <cfRule type="expression" priority="479" dxfId="0" stopIfTrue="1">
      <formula>F184=""</formula>
    </cfRule>
  </conditionalFormatting>
  <conditionalFormatting sqref="F184:F189">
    <cfRule type="expression" priority="482" dxfId="0" stopIfTrue="1">
      <formula>F184=""</formula>
    </cfRule>
  </conditionalFormatting>
  <conditionalFormatting sqref="G184:G189">
    <cfRule type="expression" priority="478" dxfId="0" stopIfTrue="1">
      <formula>G184=""</formula>
    </cfRule>
  </conditionalFormatting>
  <conditionalFormatting sqref="I184:I189">
    <cfRule type="expression" priority="477" dxfId="0" stopIfTrue="1">
      <formula>I184=""</formula>
    </cfRule>
  </conditionalFormatting>
  <conditionalFormatting sqref="J191:J192">
    <cfRule type="expression" priority="476" dxfId="12">
      <formula>J191&gt;N191</formula>
    </cfRule>
  </conditionalFormatting>
  <conditionalFormatting sqref="G191:G192">
    <cfRule type="expression" priority="474" dxfId="0" stopIfTrue="1">
      <formula>G191=""</formula>
    </cfRule>
  </conditionalFormatting>
  <conditionalFormatting sqref="I191:I192">
    <cfRule type="expression" priority="473" dxfId="0" stopIfTrue="1">
      <formula>I191=""</formula>
    </cfRule>
  </conditionalFormatting>
  <conditionalFormatting sqref="F191:F192">
    <cfRule type="expression" priority="472" dxfId="0" stopIfTrue="1">
      <formula>F191=""</formula>
    </cfRule>
  </conditionalFormatting>
  <conditionalFormatting sqref="F191:F192">
    <cfRule type="expression" priority="475" dxfId="0" stopIfTrue="1">
      <formula>F191=""</formula>
    </cfRule>
  </conditionalFormatting>
  <conditionalFormatting sqref="G191:G192">
    <cfRule type="expression" priority="471" dxfId="0" stopIfTrue="1">
      <formula>G191=""</formula>
    </cfRule>
  </conditionalFormatting>
  <conditionalFormatting sqref="I191:I192">
    <cfRule type="expression" priority="470" dxfId="0" stopIfTrue="1">
      <formula>I191=""</formula>
    </cfRule>
  </conditionalFormatting>
  <conditionalFormatting sqref="J194:J200">
    <cfRule type="expression" priority="469" dxfId="12">
      <formula>J194&gt;N194</formula>
    </cfRule>
  </conditionalFormatting>
  <conditionalFormatting sqref="G194:G200">
    <cfRule type="expression" priority="467" dxfId="0" stopIfTrue="1">
      <formula>G194=""</formula>
    </cfRule>
  </conditionalFormatting>
  <conditionalFormatting sqref="I194:I200">
    <cfRule type="expression" priority="466" dxfId="0" stopIfTrue="1">
      <formula>I194=""</formula>
    </cfRule>
  </conditionalFormatting>
  <conditionalFormatting sqref="F194:F200">
    <cfRule type="expression" priority="465" dxfId="0" stopIfTrue="1">
      <formula>F194=""</formula>
    </cfRule>
  </conditionalFormatting>
  <conditionalFormatting sqref="F194:F200">
    <cfRule type="expression" priority="468" dxfId="0" stopIfTrue="1">
      <formula>F194=""</formula>
    </cfRule>
  </conditionalFormatting>
  <conditionalFormatting sqref="G194:G200">
    <cfRule type="expression" priority="464" dxfId="0" stopIfTrue="1">
      <formula>G194=""</formula>
    </cfRule>
  </conditionalFormatting>
  <conditionalFormatting sqref="I194:I200">
    <cfRule type="expression" priority="463" dxfId="0" stopIfTrue="1">
      <formula>I194=""</formula>
    </cfRule>
  </conditionalFormatting>
  <conditionalFormatting sqref="J202:J206">
    <cfRule type="expression" priority="462" dxfId="12">
      <formula>J202&gt;N202</formula>
    </cfRule>
  </conditionalFormatting>
  <conditionalFormatting sqref="G202:G206">
    <cfRule type="expression" priority="460" dxfId="0" stopIfTrue="1">
      <formula>G202=""</formula>
    </cfRule>
  </conditionalFormatting>
  <conditionalFormatting sqref="I202:I206">
    <cfRule type="expression" priority="459" dxfId="0" stopIfTrue="1">
      <formula>I202=""</formula>
    </cfRule>
  </conditionalFormatting>
  <conditionalFormatting sqref="F202:F206">
    <cfRule type="expression" priority="458" dxfId="0" stopIfTrue="1">
      <formula>F202=""</formula>
    </cfRule>
  </conditionalFormatting>
  <conditionalFormatting sqref="F202:F206">
    <cfRule type="expression" priority="461" dxfId="0" stopIfTrue="1">
      <formula>F202=""</formula>
    </cfRule>
  </conditionalFormatting>
  <conditionalFormatting sqref="G202:G206">
    <cfRule type="expression" priority="457" dxfId="0" stopIfTrue="1">
      <formula>G202=""</formula>
    </cfRule>
  </conditionalFormatting>
  <conditionalFormatting sqref="I202:I206">
    <cfRule type="expression" priority="456" dxfId="0" stopIfTrue="1">
      <formula>I202=""</formula>
    </cfRule>
  </conditionalFormatting>
  <conditionalFormatting sqref="J210:J214">
    <cfRule type="expression" priority="455" dxfId="12">
      <formula>J210&gt;N210</formula>
    </cfRule>
  </conditionalFormatting>
  <conditionalFormatting sqref="G210:G214">
    <cfRule type="expression" priority="453" dxfId="0" stopIfTrue="1">
      <formula>G210=""</formula>
    </cfRule>
  </conditionalFormatting>
  <conditionalFormatting sqref="I210:I214">
    <cfRule type="expression" priority="452" dxfId="0" stopIfTrue="1">
      <formula>I210=""</formula>
    </cfRule>
  </conditionalFormatting>
  <conditionalFormatting sqref="F210:F214">
    <cfRule type="expression" priority="451" dxfId="0" stopIfTrue="1">
      <formula>F210=""</formula>
    </cfRule>
  </conditionalFormatting>
  <conditionalFormatting sqref="F210:F214">
    <cfRule type="expression" priority="454" dxfId="0" stopIfTrue="1">
      <formula>F210=""</formula>
    </cfRule>
  </conditionalFormatting>
  <conditionalFormatting sqref="G210:G214">
    <cfRule type="expression" priority="450" dxfId="0" stopIfTrue="1">
      <formula>G210=""</formula>
    </cfRule>
  </conditionalFormatting>
  <conditionalFormatting sqref="I210:I214">
    <cfRule type="expression" priority="449" dxfId="0" stopIfTrue="1">
      <formula>I210=""</formula>
    </cfRule>
  </conditionalFormatting>
  <conditionalFormatting sqref="J216:J242">
    <cfRule type="expression" priority="448" dxfId="12">
      <formula>J216&gt;N216</formula>
    </cfRule>
  </conditionalFormatting>
  <conditionalFormatting sqref="G216:G242">
    <cfRule type="expression" priority="446" dxfId="0" stopIfTrue="1">
      <formula>G216=""</formula>
    </cfRule>
  </conditionalFormatting>
  <conditionalFormatting sqref="I216:I242">
    <cfRule type="expression" priority="445" dxfId="0" stopIfTrue="1">
      <formula>I216=""</formula>
    </cfRule>
  </conditionalFormatting>
  <conditionalFormatting sqref="F216:F242">
    <cfRule type="expression" priority="444" dxfId="0" stopIfTrue="1">
      <formula>F216=""</formula>
    </cfRule>
  </conditionalFormatting>
  <conditionalFormatting sqref="F216:F242">
    <cfRule type="expression" priority="447" dxfId="0" stopIfTrue="1">
      <formula>F216=""</formula>
    </cfRule>
  </conditionalFormatting>
  <conditionalFormatting sqref="G216:G242">
    <cfRule type="expression" priority="443" dxfId="0" stopIfTrue="1">
      <formula>G216=""</formula>
    </cfRule>
  </conditionalFormatting>
  <conditionalFormatting sqref="I216:I242">
    <cfRule type="expression" priority="442" dxfId="0" stopIfTrue="1">
      <formula>I216=""</formula>
    </cfRule>
  </conditionalFormatting>
  <conditionalFormatting sqref="J244:J248">
    <cfRule type="expression" priority="441" dxfId="12">
      <formula>J244&gt;N244</formula>
    </cfRule>
  </conditionalFormatting>
  <conditionalFormatting sqref="G244:G248">
    <cfRule type="expression" priority="439" dxfId="0" stopIfTrue="1">
      <formula>G244=""</formula>
    </cfRule>
  </conditionalFormatting>
  <conditionalFormatting sqref="I244:I248">
    <cfRule type="expression" priority="438" dxfId="0" stopIfTrue="1">
      <formula>I244=""</formula>
    </cfRule>
  </conditionalFormatting>
  <conditionalFormatting sqref="F244:F248">
    <cfRule type="expression" priority="437" dxfId="0" stopIfTrue="1">
      <formula>F244=""</formula>
    </cfRule>
  </conditionalFormatting>
  <conditionalFormatting sqref="F244:F248">
    <cfRule type="expression" priority="440" dxfId="0" stopIfTrue="1">
      <formula>F244=""</formula>
    </cfRule>
  </conditionalFormatting>
  <conditionalFormatting sqref="G244:G248">
    <cfRule type="expression" priority="436" dxfId="0" stopIfTrue="1">
      <formula>G244=""</formula>
    </cfRule>
  </conditionalFormatting>
  <conditionalFormatting sqref="I244:I248">
    <cfRule type="expression" priority="435" dxfId="0" stopIfTrue="1">
      <formula>I244=""</formula>
    </cfRule>
  </conditionalFormatting>
  <conditionalFormatting sqref="J250:J256">
    <cfRule type="expression" priority="434" dxfId="12">
      <formula>J250&gt;N250</formula>
    </cfRule>
  </conditionalFormatting>
  <conditionalFormatting sqref="G250:G256">
    <cfRule type="expression" priority="432" dxfId="0" stopIfTrue="1">
      <formula>G250=""</formula>
    </cfRule>
  </conditionalFormatting>
  <conditionalFormatting sqref="I250:I256">
    <cfRule type="expression" priority="431" dxfId="0" stopIfTrue="1">
      <formula>I250=""</formula>
    </cfRule>
  </conditionalFormatting>
  <conditionalFormatting sqref="F250:F256">
    <cfRule type="expression" priority="430" dxfId="0" stopIfTrue="1">
      <formula>F250=""</formula>
    </cfRule>
  </conditionalFormatting>
  <conditionalFormatting sqref="F250:F256">
    <cfRule type="expression" priority="433" dxfId="0" stopIfTrue="1">
      <formula>F250=""</formula>
    </cfRule>
  </conditionalFormatting>
  <conditionalFormatting sqref="G250:G256">
    <cfRule type="expression" priority="429" dxfId="0" stopIfTrue="1">
      <formula>G250=""</formula>
    </cfRule>
  </conditionalFormatting>
  <conditionalFormatting sqref="I250:I256">
    <cfRule type="expression" priority="428" dxfId="0" stopIfTrue="1">
      <formula>I250=""</formula>
    </cfRule>
  </conditionalFormatting>
  <conditionalFormatting sqref="J259:J267">
    <cfRule type="expression" priority="427" dxfId="12">
      <formula>J259&gt;N259</formula>
    </cfRule>
  </conditionalFormatting>
  <conditionalFormatting sqref="G259:G267">
    <cfRule type="expression" priority="425" dxfId="0" stopIfTrue="1">
      <formula>G259=""</formula>
    </cfRule>
  </conditionalFormatting>
  <conditionalFormatting sqref="I259:I267">
    <cfRule type="expression" priority="424" dxfId="0" stopIfTrue="1">
      <formula>I259=""</formula>
    </cfRule>
  </conditionalFormatting>
  <conditionalFormatting sqref="F259:F267">
    <cfRule type="expression" priority="423" dxfId="0" stopIfTrue="1">
      <formula>F259=""</formula>
    </cfRule>
  </conditionalFormatting>
  <conditionalFormatting sqref="F259:F267">
    <cfRule type="expression" priority="426" dxfId="0" stopIfTrue="1">
      <formula>F259=""</formula>
    </cfRule>
  </conditionalFormatting>
  <conditionalFormatting sqref="G259:G267">
    <cfRule type="expression" priority="422" dxfId="0" stopIfTrue="1">
      <formula>G259=""</formula>
    </cfRule>
  </conditionalFormatting>
  <conditionalFormatting sqref="I259:I267">
    <cfRule type="expression" priority="421" dxfId="0" stopIfTrue="1">
      <formula>I259=""</formula>
    </cfRule>
  </conditionalFormatting>
  <conditionalFormatting sqref="J269:J273">
    <cfRule type="expression" priority="420" dxfId="12">
      <formula>J269&gt;N269</formula>
    </cfRule>
  </conditionalFormatting>
  <conditionalFormatting sqref="G269:G273">
    <cfRule type="expression" priority="418" dxfId="0" stopIfTrue="1">
      <formula>G269=""</formula>
    </cfRule>
  </conditionalFormatting>
  <conditionalFormatting sqref="I269:I273">
    <cfRule type="expression" priority="417" dxfId="0" stopIfTrue="1">
      <formula>I269=""</formula>
    </cfRule>
  </conditionalFormatting>
  <conditionalFormatting sqref="F269:F273">
    <cfRule type="expression" priority="416" dxfId="0" stopIfTrue="1">
      <formula>F269=""</formula>
    </cfRule>
  </conditionalFormatting>
  <conditionalFormatting sqref="F269:F273">
    <cfRule type="expression" priority="419" dxfId="0" stopIfTrue="1">
      <formula>F269=""</formula>
    </cfRule>
  </conditionalFormatting>
  <conditionalFormatting sqref="G269:G273">
    <cfRule type="expression" priority="415" dxfId="0" stopIfTrue="1">
      <formula>G269=""</formula>
    </cfRule>
  </conditionalFormatting>
  <conditionalFormatting sqref="I269:I273">
    <cfRule type="expression" priority="414" dxfId="0" stopIfTrue="1">
      <formula>I269=""</formula>
    </cfRule>
  </conditionalFormatting>
  <conditionalFormatting sqref="J275:J293">
    <cfRule type="expression" priority="413" dxfId="12">
      <formula>J275&gt;N275</formula>
    </cfRule>
  </conditionalFormatting>
  <conditionalFormatting sqref="G275:G293">
    <cfRule type="expression" priority="411" dxfId="0" stopIfTrue="1">
      <formula>G275=""</formula>
    </cfRule>
  </conditionalFormatting>
  <conditionalFormatting sqref="I275:I293">
    <cfRule type="expression" priority="410" dxfId="0" stopIfTrue="1">
      <formula>I275=""</formula>
    </cfRule>
  </conditionalFormatting>
  <conditionalFormatting sqref="F275:F293">
    <cfRule type="expression" priority="409" dxfId="0" stopIfTrue="1">
      <formula>F275=""</formula>
    </cfRule>
  </conditionalFormatting>
  <conditionalFormatting sqref="F275:F293">
    <cfRule type="expression" priority="412" dxfId="0" stopIfTrue="1">
      <formula>F275=""</formula>
    </cfRule>
  </conditionalFormatting>
  <conditionalFormatting sqref="G275:G293">
    <cfRule type="expression" priority="408" dxfId="0" stopIfTrue="1">
      <formula>G275=""</formula>
    </cfRule>
  </conditionalFormatting>
  <conditionalFormatting sqref="I275:I293">
    <cfRule type="expression" priority="407" dxfId="0" stopIfTrue="1">
      <formula>I275=""</formula>
    </cfRule>
  </conditionalFormatting>
  <conditionalFormatting sqref="J295:J297">
    <cfRule type="expression" priority="406" dxfId="12">
      <formula>J295&gt;N295</formula>
    </cfRule>
  </conditionalFormatting>
  <conditionalFormatting sqref="G295:G297">
    <cfRule type="expression" priority="404" dxfId="0" stopIfTrue="1">
      <formula>G295=""</formula>
    </cfRule>
  </conditionalFormatting>
  <conditionalFormatting sqref="I295:I297">
    <cfRule type="expression" priority="403" dxfId="0" stopIfTrue="1">
      <formula>I295=""</formula>
    </cfRule>
  </conditionalFormatting>
  <conditionalFormatting sqref="F295:F297">
    <cfRule type="expression" priority="402" dxfId="0" stopIfTrue="1">
      <formula>F295=""</formula>
    </cfRule>
  </conditionalFormatting>
  <conditionalFormatting sqref="F295:F297">
    <cfRule type="expression" priority="405" dxfId="0" stopIfTrue="1">
      <formula>F295=""</formula>
    </cfRule>
  </conditionalFormatting>
  <conditionalFormatting sqref="G295:G297">
    <cfRule type="expression" priority="401" dxfId="0" stopIfTrue="1">
      <formula>G295=""</formula>
    </cfRule>
  </conditionalFormatting>
  <conditionalFormatting sqref="I295:I297">
    <cfRule type="expression" priority="400" dxfId="0" stopIfTrue="1">
      <formula>I295=""</formula>
    </cfRule>
  </conditionalFormatting>
  <conditionalFormatting sqref="J299:J301">
    <cfRule type="expression" priority="399" dxfId="12">
      <formula>J299&gt;N299</formula>
    </cfRule>
  </conditionalFormatting>
  <conditionalFormatting sqref="G299:G301">
    <cfRule type="expression" priority="397" dxfId="0" stopIfTrue="1">
      <formula>G299=""</formula>
    </cfRule>
  </conditionalFormatting>
  <conditionalFormatting sqref="I299:I301">
    <cfRule type="expression" priority="396" dxfId="0" stopIfTrue="1">
      <formula>I299=""</formula>
    </cfRule>
  </conditionalFormatting>
  <conditionalFormatting sqref="F299:F301">
    <cfRule type="expression" priority="395" dxfId="0" stopIfTrue="1">
      <formula>F299=""</formula>
    </cfRule>
  </conditionalFormatting>
  <conditionalFormatting sqref="F299:F301">
    <cfRule type="expression" priority="398" dxfId="0" stopIfTrue="1">
      <formula>F299=""</formula>
    </cfRule>
  </conditionalFormatting>
  <conditionalFormatting sqref="G299:G301">
    <cfRule type="expression" priority="394" dxfId="0" stopIfTrue="1">
      <formula>G299=""</formula>
    </cfRule>
  </conditionalFormatting>
  <conditionalFormatting sqref="I299:I301">
    <cfRule type="expression" priority="393" dxfId="0" stopIfTrue="1">
      <formula>I299=""</formula>
    </cfRule>
  </conditionalFormatting>
  <conditionalFormatting sqref="J304:J311">
    <cfRule type="expression" priority="392" dxfId="12">
      <formula>J304&gt;N304</formula>
    </cfRule>
  </conditionalFormatting>
  <conditionalFormatting sqref="G304:G311">
    <cfRule type="expression" priority="390" dxfId="0" stopIfTrue="1">
      <formula>G304=""</formula>
    </cfRule>
  </conditionalFormatting>
  <conditionalFormatting sqref="I304:I311">
    <cfRule type="expression" priority="389" dxfId="0" stopIfTrue="1">
      <formula>I304=""</formula>
    </cfRule>
  </conditionalFormatting>
  <conditionalFormatting sqref="F304:F311">
    <cfRule type="expression" priority="388" dxfId="0" stopIfTrue="1">
      <formula>F304=""</formula>
    </cfRule>
  </conditionalFormatting>
  <conditionalFormatting sqref="F304:F311">
    <cfRule type="expression" priority="391" dxfId="0" stopIfTrue="1">
      <formula>F304=""</formula>
    </cfRule>
  </conditionalFormatting>
  <conditionalFormatting sqref="G304:G311">
    <cfRule type="expression" priority="387" dxfId="0" stopIfTrue="1">
      <formula>G304=""</formula>
    </cfRule>
  </conditionalFormatting>
  <conditionalFormatting sqref="I304:I311">
    <cfRule type="expression" priority="386" dxfId="0" stopIfTrue="1">
      <formula>I304=""</formula>
    </cfRule>
  </conditionalFormatting>
  <conditionalFormatting sqref="J313:J345">
    <cfRule type="expression" priority="385" dxfId="12">
      <formula>J313&gt;N313</formula>
    </cfRule>
  </conditionalFormatting>
  <conditionalFormatting sqref="G313:G345">
    <cfRule type="expression" priority="383" dxfId="0" stopIfTrue="1">
      <formula>G313=""</formula>
    </cfRule>
  </conditionalFormatting>
  <conditionalFormatting sqref="I313:I345">
    <cfRule type="expression" priority="382" dxfId="0" stopIfTrue="1">
      <formula>I313=""</formula>
    </cfRule>
  </conditionalFormatting>
  <conditionalFormatting sqref="F313:F345">
    <cfRule type="expression" priority="381" dxfId="0" stopIfTrue="1">
      <formula>F313=""</formula>
    </cfRule>
  </conditionalFormatting>
  <conditionalFormatting sqref="F313:F345">
    <cfRule type="expression" priority="384" dxfId="0" stopIfTrue="1">
      <formula>F313=""</formula>
    </cfRule>
  </conditionalFormatting>
  <conditionalFormatting sqref="G313:G345">
    <cfRule type="expression" priority="380" dxfId="0" stopIfTrue="1">
      <formula>G313=""</formula>
    </cfRule>
  </conditionalFormatting>
  <conditionalFormatting sqref="I313:I345">
    <cfRule type="expression" priority="379" dxfId="0" stopIfTrue="1">
      <formula>I313=""</formula>
    </cfRule>
  </conditionalFormatting>
  <conditionalFormatting sqref="J348:J356">
    <cfRule type="expression" priority="378" dxfId="12">
      <formula>J348&gt;N348</formula>
    </cfRule>
  </conditionalFormatting>
  <conditionalFormatting sqref="G348:G356">
    <cfRule type="expression" priority="376" dxfId="0" stopIfTrue="1">
      <formula>G348=""</formula>
    </cfRule>
  </conditionalFormatting>
  <conditionalFormatting sqref="I348:I356">
    <cfRule type="expression" priority="375" dxfId="0" stopIfTrue="1">
      <formula>I348=""</formula>
    </cfRule>
  </conditionalFormatting>
  <conditionalFormatting sqref="F348:F356">
    <cfRule type="expression" priority="374" dxfId="0" stopIfTrue="1">
      <formula>F348=""</formula>
    </cfRule>
  </conditionalFormatting>
  <conditionalFormatting sqref="F348:F356">
    <cfRule type="expression" priority="377" dxfId="0" stopIfTrue="1">
      <formula>F348=""</formula>
    </cfRule>
  </conditionalFormatting>
  <conditionalFormatting sqref="G348:G356">
    <cfRule type="expression" priority="373" dxfId="0" stopIfTrue="1">
      <formula>G348=""</formula>
    </cfRule>
  </conditionalFormatting>
  <conditionalFormatting sqref="I348:I356">
    <cfRule type="expression" priority="372" dxfId="0" stopIfTrue="1">
      <formula>I348=""</formula>
    </cfRule>
  </conditionalFormatting>
  <conditionalFormatting sqref="J358:J371">
    <cfRule type="expression" priority="371" dxfId="12">
      <formula>J358&gt;N358</formula>
    </cfRule>
  </conditionalFormatting>
  <conditionalFormatting sqref="G358:G371">
    <cfRule type="expression" priority="369" dxfId="0" stopIfTrue="1">
      <formula>G358=""</formula>
    </cfRule>
  </conditionalFormatting>
  <conditionalFormatting sqref="I358:I371">
    <cfRule type="expression" priority="368" dxfId="0" stopIfTrue="1">
      <formula>I358=""</formula>
    </cfRule>
  </conditionalFormatting>
  <conditionalFormatting sqref="F358:F371">
    <cfRule type="expression" priority="367" dxfId="0" stopIfTrue="1">
      <formula>F358=""</formula>
    </cfRule>
  </conditionalFormatting>
  <conditionalFormatting sqref="F358:F371">
    <cfRule type="expression" priority="370" dxfId="0" stopIfTrue="1">
      <formula>F358=""</formula>
    </cfRule>
  </conditionalFormatting>
  <conditionalFormatting sqref="G358:G371">
    <cfRule type="expression" priority="366" dxfId="0" stopIfTrue="1">
      <formula>G358=""</formula>
    </cfRule>
  </conditionalFormatting>
  <conditionalFormatting sqref="I358:I371">
    <cfRule type="expression" priority="365" dxfId="0" stopIfTrue="1">
      <formula>I358=""</formula>
    </cfRule>
  </conditionalFormatting>
  <conditionalFormatting sqref="J373:J390">
    <cfRule type="expression" priority="364" dxfId="12">
      <formula>J373&gt;N373</formula>
    </cfRule>
  </conditionalFormatting>
  <conditionalFormatting sqref="G373:G390">
    <cfRule type="expression" priority="362" dxfId="0" stopIfTrue="1">
      <formula>G373=""</formula>
    </cfRule>
  </conditionalFormatting>
  <conditionalFormatting sqref="I373:I390">
    <cfRule type="expression" priority="361" dxfId="0" stopIfTrue="1">
      <formula>I373=""</formula>
    </cfRule>
  </conditionalFormatting>
  <conditionalFormatting sqref="F373:F390">
    <cfRule type="expression" priority="360" dxfId="0" stopIfTrue="1">
      <formula>F373=""</formula>
    </cfRule>
  </conditionalFormatting>
  <conditionalFormatting sqref="F373:F390">
    <cfRule type="expression" priority="363" dxfId="0" stopIfTrue="1">
      <formula>F373=""</formula>
    </cfRule>
  </conditionalFormatting>
  <conditionalFormatting sqref="G373:G390">
    <cfRule type="expression" priority="359" dxfId="0" stopIfTrue="1">
      <formula>G373=""</formula>
    </cfRule>
  </conditionalFormatting>
  <conditionalFormatting sqref="I373:I390">
    <cfRule type="expression" priority="358" dxfId="0" stopIfTrue="1">
      <formula>I373=""</formula>
    </cfRule>
  </conditionalFormatting>
  <conditionalFormatting sqref="J392:J398">
    <cfRule type="expression" priority="357" dxfId="12">
      <formula>J392&gt;N392</formula>
    </cfRule>
  </conditionalFormatting>
  <conditionalFormatting sqref="G392:G398">
    <cfRule type="expression" priority="355" dxfId="0" stopIfTrue="1">
      <formula>G392=""</formula>
    </cfRule>
  </conditionalFormatting>
  <conditionalFormatting sqref="I392:I398">
    <cfRule type="expression" priority="354" dxfId="0" stopIfTrue="1">
      <formula>I392=""</formula>
    </cfRule>
  </conditionalFormatting>
  <conditionalFormatting sqref="F392:F398">
    <cfRule type="expression" priority="353" dxfId="0" stopIfTrue="1">
      <formula>F392=""</formula>
    </cfRule>
  </conditionalFormatting>
  <conditionalFormatting sqref="F392:F398">
    <cfRule type="expression" priority="356" dxfId="0" stopIfTrue="1">
      <formula>F392=""</formula>
    </cfRule>
  </conditionalFormatting>
  <conditionalFormatting sqref="G392:G398">
    <cfRule type="expression" priority="352" dxfId="0" stopIfTrue="1">
      <formula>G392=""</formula>
    </cfRule>
  </conditionalFormatting>
  <conditionalFormatting sqref="I392:I398">
    <cfRule type="expression" priority="351" dxfId="0" stopIfTrue="1">
      <formula>I392=""</formula>
    </cfRule>
  </conditionalFormatting>
  <conditionalFormatting sqref="J400:J416">
    <cfRule type="expression" priority="350" dxfId="12">
      <formula>J400&gt;N400</formula>
    </cfRule>
  </conditionalFormatting>
  <conditionalFormatting sqref="G400:G416">
    <cfRule type="expression" priority="348" dxfId="0" stopIfTrue="1">
      <formula>G400=""</formula>
    </cfRule>
  </conditionalFormatting>
  <conditionalFormatting sqref="I400:I416">
    <cfRule type="expression" priority="347" dxfId="0" stopIfTrue="1">
      <formula>I400=""</formula>
    </cfRule>
  </conditionalFormatting>
  <conditionalFormatting sqref="F400:F416">
    <cfRule type="expression" priority="346" dxfId="0" stopIfTrue="1">
      <formula>F400=""</formula>
    </cfRule>
  </conditionalFormatting>
  <conditionalFormatting sqref="F400:F416">
    <cfRule type="expression" priority="349" dxfId="0" stopIfTrue="1">
      <formula>F400=""</formula>
    </cfRule>
  </conditionalFormatting>
  <conditionalFormatting sqref="G400:G416">
    <cfRule type="expression" priority="345" dxfId="0" stopIfTrue="1">
      <formula>G400=""</formula>
    </cfRule>
  </conditionalFormatting>
  <conditionalFormatting sqref="I400:I416">
    <cfRule type="expression" priority="344" dxfId="0" stopIfTrue="1">
      <formula>I400=""</formula>
    </cfRule>
  </conditionalFormatting>
  <conditionalFormatting sqref="J418:J420">
    <cfRule type="expression" priority="343" dxfId="12">
      <formula>J418&gt;N418</formula>
    </cfRule>
  </conditionalFormatting>
  <conditionalFormatting sqref="G418:G420">
    <cfRule type="expression" priority="341" dxfId="0" stopIfTrue="1">
      <formula>G418=""</formula>
    </cfRule>
  </conditionalFormatting>
  <conditionalFormatting sqref="I418:I420">
    <cfRule type="expression" priority="340" dxfId="0" stopIfTrue="1">
      <formula>I418=""</formula>
    </cfRule>
  </conditionalFormatting>
  <conditionalFormatting sqref="F418:F420">
    <cfRule type="expression" priority="339" dxfId="0" stopIfTrue="1">
      <formula>F418=""</formula>
    </cfRule>
  </conditionalFormatting>
  <conditionalFormatting sqref="F418:F420">
    <cfRule type="expression" priority="342" dxfId="0" stopIfTrue="1">
      <formula>F418=""</formula>
    </cfRule>
  </conditionalFormatting>
  <conditionalFormatting sqref="G418:G420">
    <cfRule type="expression" priority="338" dxfId="0" stopIfTrue="1">
      <formula>G418=""</formula>
    </cfRule>
  </conditionalFormatting>
  <conditionalFormatting sqref="I418:I420">
    <cfRule type="expression" priority="337" dxfId="0" stopIfTrue="1">
      <formula>I418=""</formula>
    </cfRule>
  </conditionalFormatting>
  <conditionalFormatting sqref="J422:J434">
    <cfRule type="expression" priority="336" dxfId="12">
      <formula>J422&gt;N422</formula>
    </cfRule>
  </conditionalFormatting>
  <conditionalFormatting sqref="G422:G434">
    <cfRule type="expression" priority="334" dxfId="0" stopIfTrue="1">
      <formula>G422=""</formula>
    </cfRule>
  </conditionalFormatting>
  <conditionalFormatting sqref="I422:I434">
    <cfRule type="expression" priority="333" dxfId="0" stopIfTrue="1">
      <formula>I422=""</formula>
    </cfRule>
  </conditionalFormatting>
  <conditionalFormatting sqref="F422:F434">
    <cfRule type="expression" priority="332" dxfId="0" stopIfTrue="1">
      <formula>F422=""</formula>
    </cfRule>
  </conditionalFormatting>
  <conditionalFormatting sqref="F422:F434">
    <cfRule type="expression" priority="335" dxfId="0" stopIfTrue="1">
      <formula>F422=""</formula>
    </cfRule>
  </conditionalFormatting>
  <conditionalFormatting sqref="G422:G434">
    <cfRule type="expression" priority="331" dxfId="0" stopIfTrue="1">
      <formula>G422=""</formula>
    </cfRule>
  </conditionalFormatting>
  <conditionalFormatting sqref="I422:I434">
    <cfRule type="expression" priority="330" dxfId="0" stopIfTrue="1">
      <formula>I422=""</formula>
    </cfRule>
  </conditionalFormatting>
  <conditionalFormatting sqref="J437:J439">
    <cfRule type="expression" priority="329" dxfId="12">
      <formula>J437&gt;N437</formula>
    </cfRule>
  </conditionalFormatting>
  <conditionalFormatting sqref="G437:G439">
    <cfRule type="expression" priority="327" dxfId="0" stopIfTrue="1">
      <formula>G437=""</formula>
    </cfRule>
  </conditionalFormatting>
  <conditionalFormatting sqref="I437:I439">
    <cfRule type="expression" priority="326" dxfId="0" stopIfTrue="1">
      <formula>I437=""</formula>
    </cfRule>
  </conditionalFormatting>
  <conditionalFormatting sqref="F437:F439">
    <cfRule type="expression" priority="325" dxfId="0" stopIfTrue="1">
      <formula>F437=""</formula>
    </cfRule>
  </conditionalFormatting>
  <conditionalFormatting sqref="F437:F439">
    <cfRule type="expression" priority="328" dxfId="0" stopIfTrue="1">
      <formula>F437=""</formula>
    </cfRule>
  </conditionalFormatting>
  <conditionalFormatting sqref="G437:G439">
    <cfRule type="expression" priority="324" dxfId="0" stopIfTrue="1">
      <formula>G437=""</formula>
    </cfRule>
  </conditionalFormatting>
  <conditionalFormatting sqref="I437:I439">
    <cfRule type="expression" priority="323" dxfId="0" stopIfTrue="1">
      <formula>I437=""</formula>
    </cfRule>
  </conditionalFormatting>
  <conditionalFormatting sqref="J441:J458">
    <cfRule type="expression" priority="322" dxfId="12">
      <formula>J441&gt;N441</formula>
    </cfRule>
  </conditionalFormatting>
  <conditionalFormatting sqref="G441:G458">
    <cfRule type="expression" priority="320" dxfId="0" stopIfTrue="1">
      <formula>G441=""</formula>
    </cfRule>
  </conditionalFormatting>
  <conditionalFormatting sqref="I441:I458">
    <cfRule type="expression" priority="319" dxfId="0" stopIfTrue="1">
      <formula>I441=""</formula>
    </cfRule>
  </conditionalFormatting>
  <conditionalFormatting sqref="F441:F458">
    <cfRule type="expression" priority="318" dxfId="0" stopIfTrue="1">
      <formula>F441=""</formula>
    </cfRule>
  </conditionalFormatting>
  <conditionalFormatting sqref="F441:F458">
    <cfRule type="expression" priority="321" dxfId="0" stopIfTrue="1">
      <formula>F441=""</formula>
    </cfRule>
  </conditionalFormatting>
  <conditionalFormatting sqref="G441:G458">
    <cfRule type="expression" priority="317" dxfId="0" stopIfTrue="1">
      <formula>G441=""</formula>
    </cfRule>
  </conditionalFormatting>
  <conditionalFormatting sqref="I441:I458">
    <cfRule type="expression" priority="316" dxfId="0" stopIfTrue="1">
      <formula>I441=""</formula>
    </cfRule>
  </conditionalFormatting>
  <conditionalFormatting sqref="J460:J502">
    <cfRule type="expression" priority="315" dxfId="12">
      <formula>J460&gt;N460</formula>
    </cfRule>
  </conditionalFormatting>
  <conditionalFormatting sqref="G460:G502">
    <cfRule type="expression" priority="313" dxfId="0" stopIfTrue="1">
      <formula>G460=""</formula>
    </cfRule>
  </conditionalFormatting>
  <conditionalFormatting sqref="I460:I502">
    <cfRule type="expression" priority="312" dxfId="0" stopIfTrue="1">
      <formula>I460=""</formula>
    </cfRule>
  </conditionalFormatting>
  <conditionalFormatting sqref="F460:F502">
    <cfRule type="expression" priority="311" dxfId="0" stopIfTrue="1">
      <formula>F460=""</formula>
    </cfRule>
  </conditionalFormatting>
  <conditionalFormatting sqref="F460:F502">
    <cfRule type="expression" priority="314" dxfId="0" stopIfTrue="1">
      <formula>F460=""</formula>
    </cfRule>
  </conditionalFormatting>
  <conditionalFormatting sqref="G460:G502">
    <cfRule type="expression" priority="310" dxfId="0" stopIfTrue="1">
      <formula>G460=""</formula>
    </cfRule>
  </conditionalFormatting>
  <conditionalFormatting sqref="I460:I502">
    <cfRule type="expression" priority="309" dxfId="0" stopIfTrue="1">
      <formula>I460=""</formula>
    </cfRule>
  </conditionalFormatting>
  <conditionalFormatting sqref="J505:J508">
    <cfRule type="expression" priority="308" dxfId="12">
      <formula>J505&gt;N505</formula>
    </cfRule>
  </conditionalFormatting>
  <conditionalFormatting sqref="G505:G508">
    <cfRule type="expression" priority="306" dxfId="0" stopIfTrue="1">
      <formula>G505=""</formula>
    </cfRule>
  </conditionalFormatting>
  <conditionalFormatting sqref="I505:I508">
    <cfRule type="expression" priority="305" dxfId="0" stopIfTrue="1">
      <formula>I505=""</formula>
    </cfRule>
  </conditionalFormatting>
  <conditionalFormatting sqref="F505:F508">
    <cfRule type="expression" priority="304" dxfId="0" stopIfTrue="1">
      <formula>F505=""</formula>
    </cfRule>
  </conditionalFormatting>
  <conditionalFormatting sqref="F505:F508">
    <cfRule type="expression" priority="307" dxfId="0" stopIfTrue="1">
      <formula>F505=""</formula>
    </cfRule>
  </conditionalFormatting>
  <conditionalFormatting sqref="G505:G508">
    <cfRule type="expression" priority="303" dxfId="0" stopIfTrue="1">
      <formula>G505=""</formula>
    </cfRule>
  </conditionalFormatting>
  <conditionalFormatting sqref="I505:I508">
    <cfRule type="expression" priority="302" dxfId="0" stopIfTrue="1">
      <formula>I505=""</formula>
    </cfRule>
  </conditionalFormatting>
  <conditionalFormatting sqref="J510:J513">
    <cfRule type="expression" priority="301" dxfId="12">
      <formula>J510&gt;N510</formula>
    </cfRule>
  </conditionalFormatting>
  <conditionalFormatting sqref="G510:G513">
    <cfRule type="expression" priority="299" dxfId="0" stopIfTrue="1">
      <formula>G510=""</formula>
    </cfRule>
  </conditionalFormatting>
  <conditionalFormatting sqref="I510:I513">
    <cfRule type="expression" priority="298" dxfId="0" stopIfTrue="1">
      <formula>I510=""</formula>
    </cfRule>
  </conditionalFormatting>
  <conditionalFormatting sqref="F510:F513">
    <cfRule type="expression" priority="297" dxfId="0" stopIfTrue="1">
      <formula>F510=""</formula>
    </cfRule>
  </conditionalFormatting>
  <conditionalFormatting sqref="F510:F513">
    <cfRule type="expression" priority="300" dxfId="0" stopIfTrue="1">
      <formula>F510=""</formula>
    </cfRule>
  </conditionalFormatting>
  <conditionalFormatting sqref="G510:G513">
    <cfRule type="expression" priority="296" dxfId="0" stopIfTrue="1">
      <formula>G510=""</formula>
    </cfRule>
  </conditionalFormatting>
  <conditionalFormatting sqref="I510:I513">
    <cfRule type="expression" priority="295" dxfId="0" stopIfTrue="1">
      <formula>I510=""</formula>
    </cfRule>
  </conditionalFormatting>
  <conditionalFormatting sqref="J515:J517">
    <cfRule type="expression" priority="294" dxfId="12">
      <formula>J515&gt;N515</formula>
    </cfRule>
  </conditionalFormatting>
  <conditionalFormatting sqref="G515:G517">
    <cfRule type="expression" priority="292" dxfId="0" stopIfTrue="1">
      <formula>G515=""</formula>
    </cfRule>
  </conditionalFormatting>
  <conditionalFormatting sqref="I515:I517">
    <cfRule type="expression" priority="291" dxfId="0" stopIfTrue="1">
      <formula>I515=""</formula>
    </cfRule>
  </conditionalFormatting>
  <conditionalFormatting sqref="F515:F517">
    <cfRule type="expression" priority="290" dxfId="0" stopIfTrue="1">
      <formula>F515=""</formula>
    </cfRule>
  </conditionalFormatting>
  <conditionalFormatting sqref="F515:F517">
    <cfRule type="expression" priority="293" dxfId="0" stopIfTrue="1">
      <formula>F515=""</formula>
    </cfRule>
  </conditionalFormatting>
  <conditionalFormatting sqref="G515:G517">
    <cfRule type="expression" priority="289" dxfId="0" stopIfTrue="1">
      <formula>G515=""</formula>
    </cfRule>
  </conditionalFormatting>
  <conditionalFormatting sqref="I515:I517">
    <cfRule type="expression" priority="288" dxfId="0" stopIfTrue="1">
      <formula>I515=""</formula>
    </cfRule>
  </conditionalFormatting>
  <conditionalFormatting sqref="J519:J523">
    <cfRule type="expression" priority="287" dxfId="12">
      <formula>J519&gt;N519</formula>
    </cfRule>
  </conditionalFormatting>
  <conditionalFormatting sqref="G519:G523">
    <cfRule type="expression" priority="285" dxfId="0" stopIfTrue="1">
      <formula>G519=""</formula>
    </cfRule>
  </conditionalFormatting>
  <conditionalFormatting sqref="I519:I523">
    <cfRule type="expression" priority="284" dxfId="0" stopIfTrue="1">
      <formula>I519=""</formula>
    </cfRule>
  </conditionalFormatting>
  <conditionalFormatting sqref="F519:F523">
    <cfRule type="expression" priority="283" dxfId="0" stopIfTrue="1">
      <formula>F519=""</formula>
    </cfRule>
  </conditionalFormatting>
  <conditionalFormatting sqref="F519:F523">
    <cfRule type="expression" priority="286" dxfId="0" stopIfTrue="1">
      <formula>F519=""</formula>
    </cfRule>
  </conditionalFormatting>
  <conditionalFormatting sqref="G519:G523">
    <cfRule type="expression" priority="282" dxfId="0" stopIfTrue="1">
      <formula>G519=""</formula>
    </cfRule>
  </conditionalFormatting>
  <conditionalFormatting sqref="I519:I523">
    <cfRule type="expression" priority="281" dxfId="0" stopIfTrue="1">
      <formula>I519=""</formula>
    </cfRule>
  </conditionalFormatting>
  <conditionalFormatting sqref="J525">
    <cfRule type="expression" priority="280" dxfId="12">
      <formula>J525&gt;N525</formula>
    </cfRule>
  </conditionalFormatting>
  <conditionalFormatting sqref="G525">
    <cfRule type="expression" priority="278" dxfId="0" stopIfTrue="1">
      <formula>G525=""</formula>
    </cfRule>
  </conditionalFormatting>
  <conditionalFormatting sqref="I525">
    <cfRule type="expression" priority="277" dxfId="0" stopIfTrue="1">
      <formula>I525=""</formula>
    </cfRule>
  </conditionalFormatting>
  <conditionalFormatting sqref="F525">
    <cfRule type="expression" priority="276" dxfId="0" stopIfTrue="1">
      <formula>F525=""</formula>
    </cfRule>
  </conditionalFormatting>
  <conditionalFormatting sqref="F525">
    <cfRule type="expression" priority="279" dxfId="0" stopIfTrue="1">
      <formula>F525=""</formula>
    </cfRule>
  </conditionalFormatting>
  <conditionalFormatting sqref="G525">
    <cfRule type="expression" priority="275" dxfId="0" stopIfTrue="1">
      <formula>G525=""</formula>
    </cfRule>
  </conditionalFormatting>
  <conditionalFormatting sqref="I525">
    <cfRule type="expression" priority="274" dxfId="0" stopIfTrue="1">
      <formula>I525=""</formula>
    </cfRule>
  </conditionalFormatting>
  <conditionalFormatting sqref="J528:J535">
    <cfRule type="expression" priority="273" dxfId="12">
      <formula>J528&gt;N528</formula>
    </cfRule>
  </conditionalFormatting>
  <conditionalFormatting sqref="G528:G535">
    <cfRule type="expression" priority="271" dxfId="0" stopIfTrue="1">
      <formula>G528=""</formula>
    </cfRule>
  </conditionalFormatting>
  <conditionalFormatting sqref="I528:I535">
    <cfRule type="expression" priority="270" dxfId="0" stopIfTrue="1">
      <formula>I528=""</formula>
    </cfRule>
  </conditionalFormatting>
  <conditionalFormatting sqref="F528:F535">
    <cfRule type="expression" priority="269" dxfId="0" stopIfTrue="1">
      <formula>F528=""</formula>
    </cfRule>
  </conditionalFormatting>
  <conditionalFormatting sqref="F528:F535">
    <cfRule type="expression" priority="272" dxfId="0" stopIfTrue="1">
      <formula>F528=""</formula>
    </cfRule>
  </conditionalFormatting>
  <conditionalFormatting sqref="G528:G535">
    <cfRule type="expression" priority="268" dxfId="0" stopIfTrue="1">
      <formula>G528=""</formula>
    </cfRule>
  </conditionalFormatting>
  <conditionalFormatting sqref="I528:I535">
    <cfRule type="expression" priority="267" dxfId="0" stopIfTrue="1">
      <formula>I528=""</formula>
    </cfRule>
  </conditionalFormatting>
  <conditionalFormatting sqref="J537">
    <cfRule type="expression" priority="266" dxfId="12">
      <formula>J537&gt;N537</formula>
    </cfRule>
  </conditionalFormatting>
  <conditionalFormatting sqref="G537">
    <cfRule type="expression" priority="264" dxfId="0" stopIfTrue="1">
      <formula>G537=""</formula>
    </cfRule>
  </conditionalFormatting>
  <conditionalFormatting sqref="I537">
    <cfRule type="expression" priority="263" dxfId="0" stopIfTrue="1">
      <formula>I537=""</formula>
    </cfRule>
  </conditionalFormatting>
  <conditionalFormatting sqref="F537">
    <cfRule type="expression" priority="262" dxfId="0" stopIfTrue="1">
      <formula>F537=""</formula>
    </cfRule>
  </conditionalFormatting>
  <conditionalFormatting sqref="F537">
    <cfRule type="expression" priority="265" dxfId="0" stopIfTrue="1">
      <formula>F537=""</formula>
    </cfRule>
  </conditionalFormatting>
  <conditionalFormatting sqref="G537">
    <cfRule type="expression" priority="261" dxfId="0" stopIfTrue="1">
      <formula>G537=""</formula>
    </cfRule>
  </conditionalFormatting>
  <conditionalFormatting sqref="I537">
    <cfRule type="expression" priority="260" dxfId="0" stopIfTrue="1">
      <formula>I537=""</formula>
    </cfRule>
  </conditionalFormatting>
  <conditionalFormatting sqref="J539:J545">
    <cfRule type="expression" priority="259" dxfId="12">
      <formula>J539&gt;N539</formula>
    </cfRule>
  </conditionalFormatting>
  <conditionalFormatting sqref="G539:G545">
    <cfRule type="expression" priority="257" dxfId="0" stopIfTrue="1">
      <formula>G539=""</formula>
    </cfRule>
  </conditionalFormatting>
  <conditionalFormatting sqref="I539:I545">
    <cfRule type="expression" priority="256" dxfId="0" stopIfTrue="1">
      <formula>I539=""</formula>
    </cfRule>
  </conditionalFormatting>
  <conditionalFormatting sqref="F539:F545">
    <cfRule type="expression" priority="255" dxfId="0" stopIfTrue="1">
      <formula>F539=""</formula>
    </cfRule>
  </conditionalFormatting>
  <conditionalFormatting sqref="F539:F545">
    <cfRule type="expression" priority="258" dxfId="0" stopIfTrue="1">
      <formula>F539=""</formula>
    </cfRule>
  </conditionalFormatting>
  <conditionalFormatting sqref="G539:G545">
    <cfRule type="expression" priority="254" dxfId="0" stopIfTrue="1">
      <formula>G539=""</formula>
    </cfRule>
  </conditionalFormatting>
  <conditionalFormatting sqref="I539:I545">
    <cfRule type="expression" priority="253" dxfId="0" stopIfTrue="1">
      <formula>I539=""</formula>
    </cfRule>
  </conditionalFormatting>
  <conditionalFormatting sqref="J547:J548">
    <cfRule type="expression" priority="252" dxfId="12">
      <formula>J547&gt;N547</formula>
    </cfRule>
  </conditionalFormatting>
  <conditionalFormatting sqref="G547:G548">
    <cfRule type="expression" priority="250" dxfId="0" stopIfTrue="1">
      <formula>G547=""</formula>
    </cfRule>
  </conditionalFormatting>
  <conditionalFormatting sqref="I547:I548">
    <cfRule type="expression" priority="249" dxfId="0" stopIfTrue="1">
      <formula>I547=""</formula>
    </cfRule>
  </conditionalFormatting>
  <conditionalFormatting sqref="F547:F548">
    <cfRule type="expression" priority="248" dxfId="0" stopIfTrue="1">
      <formula>F547=""</formula>
    </cfRule>
  </conditionalFormatting>
  <conditionalFormatting sqref="F547:F548">
    <cfRule type="expression" priority="251" dxfId="0" stopIfTrue="1">
      <formula>F547=""</formula>
    </cfRule>
  </conditionalFormatting>
  <conditionalFormatting sqref="G547:G548">
    <cfRule type="expression" priority="247" dxfId="0" stopIfTrue="1">
      <formula>G547=""</formula>
    </cfRule>
  </conditionalFormatting>
  <conditionalFormatting sqref="I547:I548">
    <cfRule type="expression" priority="246" dxfId="0" stopIfTrue="1">
      <formula>I547=""</formula>
    </cfRule>
  </conditionalFormatting>
  <conditionalFormatting sqref="J550:J551">
    <cfRule type="expression" priority="245" dxfId="12">
      <formula>J550&gt;N550</formula>
    </cfRule>
  </conditionalFormatting>
  <conditionalFormatting sqref="G550:G551">
    <cfRule type="expression" priority="243" dxfId="0" stopIfTrue="1">
      <formula>G550=""</formula>
    </cfRule>
  </conditionalFormatting>
  <conditionalFormatting sqref="I550:I551">
    <cfRule type="expression" priority="242" dxfId="0" stopIfTrue="1">
      <formula>I550=""</formula>
    </cfRule>
  </conditionalFormatting>
  <conditionalFormatting sqref="F550:F551">
    <cfRule type="expression" priority="241" dxfId="0" stopIfTrue="1">
      <formula>F550=""</formula>
    </cfRule>
  </conditionalFormatting>
  <conditionalFormatting sqref="F550:F551">
    <cfRule type="expression" priority="244" dxfId="0" stopIfTrue="1">
      <formula>F550=""</formula>
    </cfRule>
  </conditionalFormatting>
  <conditionalFormatting sqref="G550:G551">
    <cfRule type="expression" priority="240" dxfId="0" stopIfTrue="1">
      <formula>G550=""</formula>
    </cfRule>
  </conditionalFormatting>
  <conditionalFormatting sqref="I550:I551">
    <cfRule type="expression" priority="239" dxfId="0" stopIfTrue="1">
      <formula>I550=""</formula>
    </cfRule>
  </conditionalFormatting>
  <conditionalFormatting sqref="J553:J557">
    <cfRule type="expression" priority="238" dxfId="12">
      <formula>J553&gt;N553</formula>
    </cfRule>
  </conditionalFormatting>
  <conditionalFormatting sqref="G553:G557">
    <cfRule type="expression" priority="236" dxfId="0" stopIfTrue="1">
      <formula>G553=""</formula>
    </cfRule>
  </conditionalFormatting>
  <conditionalFormatting sqref="I553:I557">
    <cfRule type="expression" priority="235" dxfId="0" stopIfTrue="1">
      <formula>I553=""</formula>
    </cfRule>
  </conditionalFormatting>
  <conditionalFormatting sqref="F553:F557">
    <cfRule type="expression" priority="234" dxfId="0" stopIfTrue="1">
      <formula>F553=""</formula>
    </cfRule>
  </conditionalFormatting>
  <conditionalFormatting sqref="F553:F557">
    <cfRule type="expression" priority="237" dxfId="0" stopIfTrue="1">
      <formula>F553=""</formula>
    </cfRule>
  </conditionalFormatting>
  <conditionalFormatting sqref="G553:G557">
    <cfRule type="expression" priority="233" dxfId="0" stopIfTrue="1">
      <formula>G553=""</formula>
    </cfRule>
  </conditionalFormatting>
  <conditionalFormatting sqref="I553:I557">
    <cfRule type="expression" priority="232" dxfId="0" stopIfTrue="1">
      <formula>I553=""</formula>
    </cfRule>
  </conditionalFormatting>
  <conditionalFormatting sqref="J559:J569">
    <cfRule type="expression" priority="231" dxfId="12">
      <formula>J559&gt;N559</formula>
    </cfRule>
  </conditionalFormatting>
  <conditionalFormatting sqref="G559:G569">
    <cfRule type="expression" priority="229" dxfId="0" stopIfTrue="1">
      <formula>G559=""</formula>
    </cfRule>
  </conditionalFormatting>
  <conditionalFormatting sqref="I559:I569">
    <cfRule type="expression" priority="228" dxfId="0" stopIfTrue="1">
      <formula>I559=""</formula>
    </cfRule>
  </conditionalFormatting>
  <conditionalFormatting sqref="F559:F569">
    <cfRule type="expression" priority="227" dxfId="0" stopIfTrue="1">
      <formula>F559=""</formula>
    </cfRule>
  </conditionalFormatting>
  <conditionalFormatting sqref="F559:F569">
    <cfRule type="expression" priority="230" dxfId="0" stopIfTrue="1">
      <formula>F559=""</formula>
    </cfRule>
  </conditionalFormatting>
  <conditionalFormatting sqref="G559:G569">
    <cfRule type="expression" priority="226" dxfId="0" stopIfTrue="1">
      <formula>G559=""</formula>
    </cfRule>
  </conditionalFormatting>
  <conditionalFormatting sqref="I559:I569">
    <cfRule type="expression" priority="225" dxfId="0" stopIfTrue="1">
      <formula>I559=""</formula>
    </cfRule>
  </conditionalFormatting>
  <conditionalFormatting sqref="J573:J576">
    <cfRule type="expression" priority="224" dxfId="12">
      <formula>J573&gt;N573</formula>
    </cfRule>
  </conditionalFormatting>
  <conditionalFormatting sqref="G573:G576">
    <cfRule type="expression" priority="222" dxfId="0" stopIfTrue="1">
      <formula>G573=""</formula>
    </cfRule>
  </conditionalFormatting>
  <conditionalFormatting sqref="I573:I576">
    <cfRule type="expression" priority="221" dxfId="0" stopIfTrue="1">
      <formula>I573=""</formula>
    </cfRule>
  </conditionalFormatting>
  <conditionalFormatting sqref="F573:F576">
    <cfRule type="expression" priority="220" dxfId="0" stopIfTrue="1">
      <formula>F573=""</formula>
    </cfRule>
  </conditionalFormatting>
  <conditionalFormatting sqref="F573:F576">
    <cfRule type="expression" priority="223" dxfId="0" stopIfTrue="1">
      <formula>F573=""</formula>
    </cfRule>
  </conditionalFormatting>
  <conditionalFormatting sqref="G573:G576">
    <cfRule type="expression" priority="219" dxfId="0" stopIfTrue="1">
      <formula>G573=""</formula>
    </cfRule>
  </conditionalFormatting>
  <conditionalFormatting sqref="I573:I576">
    <cfRule type="expression" priority="218" dxfId="0" stopIfTrue="1">
      <formula>I573=""</formula>
    </cfRule>
  </conditionalFormatting>
  <conditionalFormatting sqref="J578:J582">
    <cfRule type="expression" priority="217" dxfId="12">
      <formula>J578&gt;N578</formula>
    </cfRule>
  </conditionalFormatting>
  <conditionalFormatting sqref="G578:G582">
    <cfRule type="expression" priority="215" dxfId="0" stopIfTrue="1">
      <formula>G578=""</formula>
    </cfRule>
  </conditionalFormatting>
  <conditionalFormatting sqref="I578:I582">
    <cfRule type="expression" priority="214" dxfId="0" stopIfTrue="1">
      <formula>I578=""</formula>
    </cfRule>
  </conditionalFormatting>
  <conditionalFormatting sqref="F578:F582">
    <cfRule type="expression" priority="213" dxfId="0" stopIfTrue="1">
      <formula>F578=""</formula>
    </cfRule>
  </conditionalFormatting>
  <conditionalFormatting sqref="F578:F582">
    <cfRule type="expression" priority="216" dxfId="0" stopIfTrue="1">
      <formula>F578=""</formula>
    </cfRule>
  </conditionalFormatting>
  <conditionalFormatting sqref="G578:G582">
    <cfRule type="expression" priority="212" dxfId="0" stopIfTrue="1">
      <formula>G578=""</formula>
    </cfRule>
  </conditionalFormatting>
  <conditionalFormatting sqref="I578:I582">
    <cfRule type="expression" priority="211" dxfId="0" stopIfTrue="1">
      <formula>I578=""</formula>
    </cfRule>
  </conditionalFormatting>
  <conditionalFormatting sqref="J584:J586">
    <cfRule type="expression" priority="210" dxfId="12">
      <formula>J584&gt;N584</formula>
    </cfRule>
  </conditionalFormatting>
  <conditionalFormatting sqref="G584:G586">
    <cfRule type="expression" priority="208" dxfId="0" stopIfTrue="1">
      <formula>G584=""</formula>
    </cfRule>
  </conditionalFormatting>
  <conditionalFormatting sqref="I584:I586">
    <cfRule type="expression" priority="207" dxfId="0" stopIfTrue="1">
      <formula>I584=""</formula>
    </cfRule>
  </conditionalFormatting>
  <conditionalFormatting sqref="F584:F586">
    <cfRule type="expression" priority="206" dxfId="0" stopIfTrue="1">
      <formula>F584=""</formula>
    </cfRule>
  </conditionalFormatting>
  <conditionalFormatting sqref="F584:F586">
    <cfRule type="expression" priority="209" dxfId="0" stopIfTrue="1">
      <formula>F584=""</formula>
    </cfRule>
  </conditionalFormatting>
  <conditionalFormatting sqref="G584:G586">
    <cfRule type="expression" priority="205" dxfId="0" stopIfTrue="1">
      <formula>G584=""</formula>
    </cfRule>
  </conditionalFormatting>
  <conditionalFormatting sqref="I584:I586">
    <cfRule type="expression" priority="204" dxfId="0" stopIfTrue="1">
      <formula>I584=""</formula>
    </cfRule>
  </conditionalFormatting>
  <conditionalFormatting sqref="J588">
    <cfRule type="expression" priority="203" dxfId="12">
      <formula>J588&gt;N588</formula>
    </cfRule>
  </conditionalFormatting>
  <conditionalFormatting sqref="G588">
    <cfRule type="expression" priority="201" dxfId="0" stopIfTrue="1">
      <formula>G588=""</formula>
    </cfRule>
  </conditionalFormatting>
  <conditionalFormatting sqref="I588">
    <cfRule type="expression" priority="200" dxfId="0" stopIfTrue="1">
      <formula>I588=""</formula>
    </cfRule>
  </conditionalFormatting>
  <conditionalFormatting sqref="F588">
    <cfRule type="expression" priority="199" dxfId="0" stopIfTrue="1">
      <formula>F588=""</formula>
    </cfRule>
  </conditionalFormatting>
  <conditionalFormatting sqref="F588">
    <cfRule type="expression" priority="202" dxfId="0" stopIfTrue="1">
      <formula>F588=""</formula>
    </cfRule>
  </conditionalFormatting>
  <conditionalFormatting sqref="G588">
    <cfRule type="expression" priority="198" dxfId="0" stopIfTrue="1">
      <formula>G588=""</formula>
    </cfRule>
  </conditionalFormatting>
  <conditionalFormatting sqref="I588">
    <cfRule type="expression" priority="197" dxfId="0" stopIfTrue="1">
      <formula>I588=""</formula>
    </cfRule>
  </conditionalFormatting>
  <conditionalFormatting sqref="J591:J594">
    <cfRule type="expression" priority="196" dxfId="12">
      <formula>J591&gt;N591</formula>
    </cfRule>
  </conditionalFormatting>
  <conditionalFormatting sqref="G591:G594">
    <cfRule type="expression" priority="194" dxfId="0" stopIfTrue="1">
      <formula>G591=""</formula>
    </cfRule>
  </conditionalFormatting>
  <conditionalFormatting sqref="I591:I594">
    <cfRule type="expression" priority="193" dxfId="0" stopIfTrue="1">
      <formula>I591=""</formula>
    </cfRule>
  </conditionalFormatting>
  <conditionalFormatting sqref="F591:F594">
    <cfRule type="expression" priority="192" dxfId="0" stopIfTrue="1">
      <formula>F591=""</formula>
    </cfRule>
  </conditionalFormatting>
  <conditionalFormatting sqref="F591:F594">
    <cfRule type="expression" priority="195" dxfId="0" stopIfTrue="1">
      <formula>F591=""</formula>
    </cfRule>
  </conditionalFormatting>
  <conditionalFormatting sqref="G591:G594">
    <cfRule type="expression" priority="191" dxfId="0" stopIfTrue="1">
      <formula>G591=""</formula>
    </cfRule>
  </conditionalFormatting>
  <conditionalFormatting sqref="I591:I594">
    <cfRule type="expression" priority="190" dxfId="0" stopIfTrue="1">
      <formula>I591=""</formula>
    </cfRule>
  </conditionalFormatting>
  <conditionalFormatting sqref="J596:J601">
    <cfRule type="expression" priority="189" dxfId="12">
      <formula>J596&gt;N596</formula>
    </cfRule>
  </conditionalFormatting>
  <conditionalFormatting sqref="G596:G601">
    <cfRule type="expression" priority="187" dxfId="0" stopIfTrue="1">
      <formula>G596=""</formula>
    </cfRule>
  </conditionalFormatting>
  <conditionalFormatting sqref="I596:I601">
    <cfRule type="expression" priority="186" dxfId="0" stopIfTrue="1">
      <formula>I596=""</formula>
    </cfRule>
  </conditionalFormatting>
  <conditionalFormatting sqref="F596:F601">
    <cfRule type="expression" priority="185" dxfId="0" stopIfTrue="1">
      <formula>F596=""</formula>
    </cfRule>
  </conditionalFormatting>
  <conditionalFormatting sqref="F596:F601">
    <cfRule type="expression" priority="188" dxfId="0" stopIfTrue="1">
      <formula>F596=""</formula>
    </cfRule>
  </conditionalFormatting>
  <conditionalFormatting sqref="G596:G601">
    <cfRule type="expression" priority="184" dxfId="0" stopIfTrue="1">
      <formula>G596=""</formula>
    </cfRule>
  </conditionalFormatting>
  <conditionalFormatting sqref="I596:I601">
    <cfRule type="expression" priority="183" dxfId="0" stopIfTrue="1">
      <formula>I596=""</formula>
    </cfRule>
  </conditionalFormatting>
  <conditionalFormatting sqref="J603:J604">
    <cfRule type="expression" priority="182" dxfId="12">
      <formula>J603&gt;N603</formula>
    </cfRule>
  </conditionalFormatting>
  <conditionalFormatting sqref="G603:G604">
    <cfRule type="expression" priority="180" dxfId="0" stopIfTrue="1">
      <formula>G603=""</formula>
    </cfRule>
  </conditionalFormatting>
  <conditionalFormatting sqref="I603:I604">
    <cfRule type="expression" priority="179" dxfId="0" stopIfTrue="1">
      <formula>I603=""</formula>
    </cfRule>
  </conditionalFormatting>
  <conditionalFormatting sqref="F603:F604">
    <cfRule type="expression" priority="178" dxfId="0" stopIfTrue="1">
      <formula>F603=""</formula>
    </cfRule>
  </conditionalFormatting>
  <conditionalFormatting sqref="F603:F604">
    <cfRule type="expression" priority="181" dxfId="0" stopIfTrue="1">
      <formula>F603=""</formula>
    </cfRule>
  </conditionalFormatting>
  <conditionalFormatting sqref="G603:G604">
    <cfRule type="expression" priority="177" dxfId="0" stopIfTrue="1">
      <formula>G603=""</formula>
    </cfRule>
  </conditionalFormatting>
  <conditionalFormatting sqref="I603:I604">
    <cfRule type="expression" priority="176" dxfId="0" stopIfTrue="1">
      <formula>I603=""</formula>
    </cfRule>
  </conditionalFormatting>
  <conditionalFormatting sqref="J606">
    <cfRule type="expression" priority="175" dxfId="12">
      <formula>J606&gt;N606</formula>
    </cfRule>
  </conditionalFormatting>
  <conditionalFormatting sqref="G606">
    <cfRule type="expression" priority="173" dxfId="0" stopIfTrue="1">
      <formula>G606=""</formula>
    </cfRule>
  </conditionalFormatting>
  <conditionalFormatting sqref="I606">
    <cfRule type="expression" priority="172" dxfId="0" stopIfTrue="1">
      <formula>I606=""</formula>
    </cfRule>
  </conditionalFormatting>
  <conditionalFormatting sqref="F606">
    <cfRule type="expression" priority="171" dxfId="0" stopIfTrue="1">
      <formula>F606=""</formula>
    </cfRule>
  </conditionalFormatting>
  <conditionalFormatting sqref="F606">
    <cfRule type="expression" priority="174" dxfId="0" stopIfTrue="1">
      <formula>F606=""</formula>
    </cfRule>
  </conditionalFormatting>
  <conditionalFormatting sqref="G606">
    <cfRule type="expression" priority="170" dxfId="0" stopIfTrue="1">
      <formula>G606=""</formula>
    </cfRule>
  </conditionalFormatting>
  <conditionalFormatting sqref="I606">
    <cfRule type="expression" priority="169" dxfId="0" stopIfTrue="1">
      <formula>I606=""</formula>
    </cfRule>
  </conditionalFormatting>
  <conditionalFormatting sqref="J608">
    <cfRule type="expression" priority="168" dxfId="12">
      <formula>J608&gt;N608</formula>
    </cfRule>
  </conditionalFormatting>
  <conditionalFormatting sqref="G608">
    <cfRule type="expression" priority="166" dxfId="0" stopIfTrue="1">
      <formula>G608=""</formula>
    </cfRule>
  </conditionalFormatting>
  <conditionalFormatting sqref="I608">
    <cfRule type="expression" priority="165" dxfId="0" stopIfTrue="1">
      <formula>I608=""</formula>
    </cfRule>
  </conditionalFormatting>
  <conditionalFormatting sqref="F608">
    <cfRule type="expression" priority="164" dxfId="0" stopIfTrue="1">
      <formula>F608=""</formula>
    </cfRule>
  </conditionalFormatting>
  <conditionalFormatting sqref="F608">
    <cfRule type="expression" priority="167" dxfId="0" stopIfTrue="1">
      <formula>F608=""</formula>
    </cfRule>
  </conditionalFormatting>
  <conditionalFormatting sqref="G608">
    <cfRule type="expression" priority="163" dxfId="0" stopIfTrue="1">
      <formula>G608=""</formula>
    </cfRule>
  </conditionalFormatting>
  <conditionalFormatting sqref="I608">
    <cfRule type="expression" priority="162" dxfId="0" stopIfTrue="1">
      <formula>I608=""</formula>
    </cfRule>
  </conditionalFormatting>
  <conditionalFormatting sqref="J610:J613">
    <cfRule type="expression" priority="161" dxfId="12">
      <formula>J610&gt;N610</formula>
    </cfRule>
  </conditionalFormatting>
  <conditionalFormatting sqref="G610:G613">
    <cfRule type="expression" priority="159" dxfId="0" stopIfTrue="1">
      <formula>G610=""</formula>
    </cfRule>
  </conditionalFormatting>
  <conditionalFormatting sqref="I610:I613">
    <cfRule type="expression" priority="158" dxfId="0" stopIfTrue="1">
      <formula>I610=""</formula>
    </cfRule>
  </conditionalFormatting>
  <conditionalFormatting sqref="F610:F613">
    <cfRule type="expression" priority="157" dxfId="0" stopIfTrue="1">
      <formula>F610=""</formula>
    </cfRule>
  </conditionalFormatting>
  <conditionalFormatting sqref="F610:F613">
    <cfRule type="expression" priority="160" dxfId="0" stopIfTrue="1">
      <formula>F610=""</formula>
    </cfRule>
  </conditionalFormatting>
  <conditionalFormatting sqref="G610:G613">
    <cfRule type="expression" priority="156" dxfId="0" stopIfTrue="1">
      <formula>G610=""</formula>
    </cfRule>
  </conditionalFormatting>
  <conditionalFormatting sqref="I610:I613">
    <cfRule type="expression" priority="155" dxfId="0" stopIfTrue="1">
      <formula>I610=""</formula>
    </cfRule>
  </conditionalFormatting>
  <conditionalFormatting sqref="J616:J617">
    <cfRule type="expression" priority="154" dxfId="12">
      <formula>J616&gt;N616</formula>
    </cfRule>
  </conditionalFormatting>
  <conditionalFormatting sqref="G616:G617">
    <cfRule type="expression" priority="152" dxfId="0" stopIfTrue="1">
      <formula>G616=""</formula>
    </cfRule>
  </conditionalFormatting>
  <conditionalFormatting sqref="I616:I617">
    <cfRule type="expression" priority="151" dxfId="0" stopIfTrue="1">
      <formula>I616=""</formula>
    </cfRule>
  </conditionalFormatting>
  <conditionalFormatting sqref="F616:F617">
    <cfRule type="expression" priority="150" dxfId="0" stopIfTrue="1">
      <formula>F616=""</formula>
    </cfRule>
  </conditionalFormatting>
  <conditionalFormatting sqref="F616:F617">
    <cfRule type="expression" priority="153" dxfId="0" stopIfTrue="1">
      <formula>F616=""</formula>
    </cfRule>
  </conditionalFormatting>
  <conditionalFormatting sqref="G616:G617">
    <cfRule type="expression" priority="149" dxfId="0" stopIfTrue="1">
      <formula>G616=""</formula>
    </cfRule>
  </conditionalFormatting>
  <conditionalFormatting sqref="I616:I617">
    <cfRule type="expression" priority="148" dxfId="0" stopIfTrue="1">
      <formula>I616=""</formula>
    </cfRule>
  </conditionalFormatting>
  <conditionalFormatting sqref="J619:J622">
    <cfRule type="expression" priority="147" dxfId="12">
      <formula>J619&gt;N619</formula>
    </cfRule>
  </conditionalFormatting>
  <conditionalFormatting sqref="G619:G622">
    <cfRule type="expression" priority="145" dxfId="0" stopIfTrue="1">
      <formula>G619=""</formula>
    </cfRule>
  </conditionalFormatting>
  <conditionalFormatting sqref="I619:I622">
    <cfRule type="expression" priority="144" dxfId="0" stopIfTrue="1">
      <formula>I619=""</formula>
    </cfRule>
  </conditionalFormatting>
  <conditionalFormatting sqref="F619:F622">
    <cfRule type="expression" priority="143" dxfId="0" stopIfTrue="1">
      <formula>F619=""</formula>
    </cfRule>
  </conditionalFormatting>
  <conditionalFormatting sqref="F619:F622">
    <cfRule type="expression" priority="146" dxfId="0" stopIfTrue="1">
      <formula>F619=""</formula>
    </cfRule>
  </conditionalFormatting>
  <conditionalFormatting sqref="G619:G622">
    <cfRule type="expression" priority="142" dxfId="0" stopIfTrue="1">
      <formula>G619=""</formula>
    </cfRule>
  </conditionalFormatting>
  <conditionalFormatting sqref="I619:I622">
    <cfRule type="expression" priority="141" dxfId="0" stopIfTrue="1">
      <formula>I619=""</formula>
    </cfRule>
  </conditionalFormatting>
  <conditionalFormatting sqref="J625:J637">
    <cfRule type="expression" priority="140" dxfId="12">
      <formula>J625&gt;N625</formula>
    </cfRule>
  </conditionalFormatting>
  <conditionalFormatting sqref="G625:G637">
    <cfRule type="expression" priority="138" dxfId="0" stopIfTrue="1">
      <formula>G625=""</formula>
    </cfRule>
  </conditionalFormatting>
  <conditionalFormatting sqref="I625:I637">
    <cfRule type="expression" priority="137" dxfId="0" stopIfTrue="1">
      <formula>I625=""</formula>
    </cfRule>
  </conditionalFormatting>
  <conditionalFormatting sqref="F625:F637">
    <cfRule type="expression" priority="136" dxfId="0" stopIfTrue="1">
      <formula>F625=""</formula>
    </cfRule>
  </conditionalFormatting>
  <conditionalFormatting sqref="F625:F637">
    <cfRule type="expression" priority="139" dxfId="0" stopIfTrue="1">
      <formula>F625=""</formula>
    </cfRule>
  </conditionalFormatting>
  <conditionalFormatting sqref="G625:G637">
    <cfRule type="expression" priority="135" dxfId="0" stopIfTrue="1">
      <formula>G625=""</formula>
    </cfRule>
  </conditionalFormatting>
  <conditionalFormatting sqref="I625:I637">
    <cfRule type="expression" priority="134" dxfId="0" stopIfTrue="1">
      <formula>I625=""</formula>
    </cfRule>
  </conditionalFormatting>
  <conditionalFormatting sqref="J639:J646">
    <cfRule type="expression" priority="133" dxfId="12">
      <formula>J639&gt;N639</formula>
    </cfRule>
  </conditionalFormatting>
  <conditionalFormatting sqref="G639:G646">
    <cfRule type="expression" priority="131" dxfId="0" stopIfTrue="1">
      <formula>G639=""</formula>
    </cfRule>
  </conditionalFormatting>
  <conditionalFormatting sqref="I639:I646">
    <cfRule type="expression" priority="130" dxfId="0" stopIfTrue="1">
      <formula>I639=""</formula>
    </cfRule>
  </conditionalFormatting>
  <conditionalFormatting sqref="F639:F646">
    <cfRule type="expression" priority="129" dxfId="0" stopIfTrue="1">
      <formula>F639=""</formula>
    </cfRule>
  </conditionalFormatting>
  <conditionalFormatting sqref="F639:F646">
    <cfRule type="expression" priority="132" dxfId="0" stopIfTrue="1">
      <formula>F639=""</formula>
    </cfRule>
  </conditionalFormatting>
  <conditionalFormatting sqref="G639:G646">
    <cfRule type="expression" priority="128" dxfId="0" stopIfTrue="1">
      <formula>G639=""</formula>
    </cfRule>
  </conditionalFormatting>
  <conditionalFormatting sqref="I639:I646">
    <cfRule type="expression" priority="127" dxfId="0" stopIfTrue="1">
      <formula>I639=""</formula>
    </cfRule>
  </conditionalFormatting>
  <conditionalFormatting sqref="J648:J654">
    <cfRule type="expression" priority="126" dxfId="12">
      <formula>J648&gt;N648</formula>
    </cfRule>
  </conditionalFormatting>
  <conditionalFormatting sqref="G648:G654">
    <cfRule type="expression" priority="124" dxfId="0" stopIfTrue="1">
      <formula>G648=""</formula>
    </cfRule>
  </conditionalFormatting>
  <conditionalFormatting sqref="I648:I654">
    <cfRule type="expression" priority="123" dxfId="0" stopIfTrue="1">
      <formula>I648=""</formula>
    </cfRule>
  </conditionalFormatting>
  <conditionalFormatting sqref="F648:F654">
    <cfRule type="expression" priority="122" dxfId="0" stopIfTrue="1">
      <formula>F648=""</formula>
    </cfRule>
  </conditionalFormatting>
  <conditionalFormatting sqref="F648:F654">
    <cfRule type="expression" priority="125" dxfId="0" stopIfTrue="1">
      <formula>F648=""</formula>
    </cfRule>
  </conditionalFormatting>
  <conditionalFormatting sqref="G648:G654">
    <cfRule type="expression" priority="121" dxfId="0" stopIfTrue="1">
      <formula>G648=""</formula>
    </cfRule>
  </conditionalFormatting>
  <conditionalFormatting sqref="I648:I654">
    <cfRule type="expression" priority="120" dxfId="0" stopIfTrue="1">
      <formula>I648=""</formula>
    </cfRule>
  </conditionalFormatting>
  <conditionalFormatting sqref="J656:J661">
    <cfRule type="expression" priority="119" dxfId="12">
      <formula>J656&gt;N656</formula>
    </cfRule>
  </conditionalFormatting>
  <conditionalFormatting sqref="G656:G661">
    <cfRule type="expression" priority="117" dxfId="0" stopIfTrue="1">
      <formula>G656=""</formula>
    </cfRule>
  </conditionalFormatting>
  <conditionalFormatting sqref="I656:I661">
    <cfRule type="expression" priority="116" dxfId="0" stopIfTrue="1">
      <formula>I656=""</formula>
    </cfRule>
  </conditionalFormatting>
  <conditionalFormatting sqref="F656:F661">
    <cfRule type="expression" priority="115" dxfId="0" stopIfTrue="1">
      <formula>F656=""</formula>
    </cfRule>
  </conditionalFormatting>
  <conditionalFormatting sqref="F656:F661">
    <cfRule type="expression" priority="118" dxfId="0" stopIfTrue="1">
      <formula>F656=""</formula>
    </cfRule>
  </conditionalFormatting>
  <conditionalFormatting sqref="G656:G661">
    <cfRule type="expression" priority="114" dxfId="0" stopIfTrue="1">
      <formula>G656=""</formula>
    </cfRule>
  </conditionalFormatting>
  <conditionalFormatting sqref="I656:I661">
    <cfRule type="expression" priority="113" dxfId="0" stopIfTrue="1">
      <formula>I656=""</formula>
    </cfRule>
  </conditionalFormatting>
  <conditionalFormatting sqref="J663:J669">
    <cfRule type="expression" priority="112" dxfId="12">
      <formula>J663&gt;N663</formula>
    </cfRule>
  </conditionalFormatting>
  <conditionalFormatting sqref="G663:G669">
    <cfRule type="expression" priority="110" dxfId="0" stopIfTrue="1">
      <formula>G663=""</formula>
    </cfRule>
  </conditionalFormatting>
  <conditionalFormatting sqref="I663:I669">
    <cfRule type="expression" priority="109" dxfId="0" stopIfTrue="1">
      <formula>I663=""</formula>
    </cfRule>
  </conditionalFormatting>
  <conditionalFormatting sqref="F663:F669">
    <cfRule type="expression" priority="108" dxfId="0" stopIfTrue="1">
      <formula>F663=""</formula>
    </cfRule>
  </conditionalFormatting>
  <conditionalFormatting sqref="F663:F669">
    <cfRule type="expression" priority="111" dxfId="0" stopIfTrue="1">
      <formula>F663=""</formula>
    </cfRule>
  </conditionalFormatting>
  <conditionalFormatting sqref="G663:G669">
    <cfRule type="expression" priority="107" dxfId="0" stopIfTrue="1">
      <formula>G663=""</formula>
    </cfRule>
  </conditionalFormatting>
  <conditionalFormatting sqref="I663:I669">
    <cfRule type="expression" priority="106" dxfId="0" stopIfTrue="1">
      <formula>I663=""</formula>
    </cfRule>
  </conditionalFormatting>
  <conditionalFormatting sqref="J671:J672">
    <cfRule type="expression" priority="105" dxfId="12">
      <formula>J671&gt;N671</formula>
    </cfRule>
  </conditionalFormatting>
  <conditionalFormatting sqref="G671:G672">
    <cfRule type="expression" priority="103" dxfId="0" stopIfTrue="1">
      <formula>G671=""</formula>
    </cfRule>
  </conditionalFormatting>
  <conditionalFormatting sqref="I671:I672">
    <cfRule type="expression" priority="102" dxfId="0" stopIfTrue="1">
      <formula>I671=""</formula>
    </cfRule>
  </conditionalFormatting>
  <conditionalFormatting sqref="F671:F672">
    <cfRule type="expression" priority="101" dxfId="0" stopIfTrue="1">
      <formula>F671=""</formula>
    </cfRule>
  </conditionalFormatting>
  <conditionalFormatting sqref="F671:F672">
    <cfRule type="expression" priority="104" dxfId="0" stopIfTrue="1">
      <formula>F671=""</formula>
    </cfRule>
  </conditionalFormatting>
  <conditionalFormatting sqref="G671:G672">
    <cfRule type="expression" priority="100" dxfId="0" stopIfTrue="1">
      <formula>G671=""</formula>
    </cfRule>
  </conditionalFormatting>
  <conditionalFormatting sqref="I671:I672">
    <cfRule type="expression" priority="99" dxfId="0" stopIfTrue="1">
      <formula>I671=""</formula>
    </cfRule>
  </conditionalFormatting>
  <conditionalFormatting sqref="J675:J694">
    <cfRule type="expression" priority="98" dxfId="12">
      <formula>J675&gt;N675</formula>
    </cfRule>
  </conditionalFormatting>
  <conditionalFormatting sqref="G675:G694">
    <cfRule type="expression" priority="96" dxfId="0" stopIfTrue="1">
      <formula>G675=""</formula>
    </cfRule>
  </conditionalFormatting>
  <conditionalFormatting sqref="I675:I694">
    <cfRule type="expression" priority="95" dxfId="0" stopIfTrue="1">
      <formula>I675=""</formula>
    </cfRule>
  </conditionalFormatting>
  <conditionalFormatting sqref="F675:F694">
    <cfRule type="expression" priority="94" dxfId="0" stopIfTrue="1">
      <formula>F675=""</formula>
    </cfRule>
  </conditionalFormatting>
  <conditionalFormatting sqref="F675:F694">
    <cfRule type="expression" priority="97" dxfId="0" stopIfTrue="1">
      <formula>F675=""</formula>
    </cfRule>
  </conditionalFormatting>
  <conditionalFormatting sqref="G675:G694">
    <cfRule type="expression" priority="93" dxfId="0" stopIfTrue="1">
      <formula>G675=""</formula>
    </cfRule>
  </conditionalFormatting>
  <conditionalFormatting sqref="I675:I694">
    <cfRule type="expression" priority="92" dxfId="0" stopIfTrue="1">
      <formula>I675=""</formula>
    </cfRule>
  </conditionalFormatting>
  <conditionalFormatting sqref="J696:J702">
    <cfRule type="expression" priority="91" dxfId="12">
      <formula>J696&gt;N696</formula>
    </cfRule>
  </conditionalFormatting>
  <conditionalFormatting sqref="G696:G702">
    <cfRule type="expression" priority="89" dxfId="0" stopIfTrue="1">
      <formula>G696=""</formula>
    </cfRule>
  </conditionalFormatting>
  <conditionalFormatting sqref="I696:I702">
    <cfRule type="expression" priority="88" dxfId="0" stopIfTrue="1">
      <formula>I696=""</formula>
    </cfRule>
  </conditionalFormatting>
  <conditionalFormatting sqref="F696:F702">
    <cfRule type="expression" priority="87" dxfId="0" stopIfTrue="1">
      <formula>F696=""</formula>
    </cfRule>
  </conditionalFormatting>
  <conditionalFormatting sqref="F696:F702">
    <cfRule type="expression" priority="90" dxfId="0" stopIfTrue="1">
      <formula>F696=""</formula>
    </cfRule>
  </conditionalFormatting>
  <conditionalFormatting sqref="G696:G702">
    <cfRule type="expression" priority="86" dxfId="0" stopIfTrue="1">
      <formula>G696=""</formula>
    </cfRule>
  </conditionalFormatting>
  <conditionalFormatting sqref="I696:I702">
    <cfRule type="expression" priority="85" dxfId="0" stopIfTrue="1">
      <formula>I696=""</formula>
    </cfRule>
  </conditionalFormatting>
  <conditionalFormatting sqref="J704:J705">
    <cfRule type="expression" priority="84" dxfId="12">
      <formula>J704&gt;N704</formula>
    </cfRule>
  </conditionalFormatting>
  <conditionalFormatting sqref="G704:G705">
    <cfRule type="expression" priority="82" dxfId="0" stopIfTrue="1">
      <formula>G704=""</formula>
    </cfRule>
  </conditionalFormatting>
  <conditionalFormatting sqref="I704:I705">
    <cfRule type="expression" priority="81" dxfId="0" stopIfTrue="1">
      <formula>I704=""</formula>
    </cfRule>
  </conditionalFormatting>
  <conditionalFormatting sqref="F704:F705">
    <cfRule type="expression" priority="80" dxfId="0" stopIfTrue="1">
      <formula>F704=""</formula>
    </cfRule>
  </conditionalFormatting>
  <conditionalFormatting sqref="F704:F705">
    <cfRule type="expression" priority="83" dxfId="0" stopIfTrue="1">
      <formula>F704=""</formula>
    </cfRule>
  </conditionalFormatting>
  <conditionalFormatting sqref="G704:G705">
    <cfRule type="expression" priority="79" dxfId="0" stopIfTrue="1">
      <formula>G704=""</formula>
    </cfRule>
  </conditionalFormatting>
  <conditionalFormatting sqref="I704:I705">
    <cfRule type="expression" priority="78" dxfId="0" stopIfTrue="1">
      <formula>I704=""</formula>
    </cfRule>
  </conditionalFormatting>
  <conditionalFormatting sqref="J707:J709">
    <cfRule type="expression" priority="77" dxfId="12">
      <formula>J707&gt;N707</formula>
    </cfRule>
  </conditionalFormatting>
  <conditionalFormatting sqref="G707:G709">
    <cfRule type="expression" priority="75" dxfId="0" stopIfTrue="1">
      <formula>G707=""</formula>
    </cfRule>
  </conditionalFormatting>
  <conditionalFormatting sqref="I707:I709">
    <cfRule type="expression" priority="74" dxfId="0" stopIfTrue="1">
      <formula>I707=""</formula>
    </cfRule>
  </conditionalFormatting>
  <conditionalFormatting sqref="F707:F709">
    <cfRule type="expression" priority="73" dxfId="0" stopIfTrue="1">
      <formula>F707=""</formula>
    </cfRule>
  </conditionalFormatting>
  <conditionalFormatting sqref="F707:F709">
    <cfRule type="expression" priority="76" dxfId="0" stopIfTrue="1">
      <formula>F707=""</formula>
    </cfRule>
  </conditionalFormatting>
  <conditionalFormatting sqref="G707:G709">
    <cfRule type="expression" priority="72" dxfId="0" stopIfTrue="1">
      <formula>G707=""</formula>
    </cfRule>
  </conditionalFormatting>
  <conditionalFormatting sqref="I707:I709">
    <cfRule type="expression" priority="71" dxfId="0" stopIfTrue="1">
      <formula>I707=""</formula>
    </cfRule>
  </conditionalFormatting>
  <conditionalFormatting sqref="J712:J719">
    <cfRule type="expression" priority="70" dxfId="12">
      <formula>J712&gt;N712</formula>
    </cfRule>
  </conditionalFormatting>
  <conditionalFormatting sqref="G712:G719">
    <cfRule type="expression" priority="68" dxfId="0" stopIfTrue="1">
      <formula>G712=""</formula>
    </cfRule>
  </conditionalFormatting>
  <conditionalFormatting sqref="I712:I719">
    <cfRule type="expression" priority="67" dxfId="0" stopIfTrue="1">
      <formula>I712=""</formula>
    </cfRule>
  </conditionalFormatting>
  <conditionalFormatting sqref="F712:F719">
    <cfRule type="expression" priority="66" dxfId="0" stopIfTrue="1">
      <formula>F712=""</formula>
    </cfRule>
  </conditionalFormatting>
  <conditionalFormatting sqref="F712:F719">
    <cfRule type="expression" priority="69" dxfId="0" stopIfTrue="1">
      <formula>F712=""</formula>
    </cfRule>
  </conditionalFormatting>
  <conditionalFormatting sqref="G712:G719">
    <cfRule type="expression" priority="65" dxfId="0" stopIfTrue="1">
      <formula>G712=""</formula>
    </cfRule>
  </conditionalFormatting>
  <conditionalFormatting sqref="I712:I719">
    <cfRule type="expression" priority="64" dxfId="0" stopIfTrue="1">
      <formula>I712=""</formula>
    </cfRule>
  </conditionalFormatting>
  <conditionalFormatting sqref="J721:J725">
    <cfRule type="expression" priority="63" dxfId="12">
      <formula>J721&gt;N721</formula>
    </cfRule>
  </conditionalFormatting>
  <conditionalFormatting sqref="G721:G725">
    <cfRule type="expression" priority="61" dxfId="0" stopIfTrue="1">
      <formula>G721=""</formula>
    </cfRule>
  </conditionalFormatting>
  <conditionalFormatting sqref="I721:I725">
    <cfRule type="expression" priority="60" dxfId="0" stopIfTrue="1">
      <formula>I721=""</formula>
    </cfRule>
  </conditionalFormatting>
  <conditionalFormatting sqref="F721:F725">
    <cfRule type="expression" priority="59" dxfId="0" stopIfTrue="1">
      <formula>F721=""</formula>
    </cfRule>
  </conditionalFormatting>
  <conditionalFormatting sqref="F721:F725">
    <cfRule type="expression" priority="62" dxfId="0" stopIfTrue="1">
      <formula>F721=""</formula>
    </cfRule>
  </conditionalFormatting>
  <conditionalFormatting sqref="G721:G725">
    <cfRule type="expression" priority="58" dxfId="0" stopIfTrue="1">
      <formula>G721=""</formula>
    </cfRule>
  </conditionalFormatting>
  <conditionalFormatting sqref="I721:I725">
    <cfRule type="expression" priority="57" dxfId="0" stopIfTrue="1">
      <formula>I721=""</formula>
    </cfRule>
  </conditionalFormatting>
  <conditionalFormatting sqref="J727:J728">
    <cfRule type="expression" priority="56" dxfId="12">
      <formula>J727&gt;N727</formula>
    </cfRule>
  </conditionalFormatting>
  <conditionalFormatting sqref="G727:G728">
    <cfRule type="expression" priority="54" dxfId="0" stopIfTrue="1">
      <formula>G727=""</formula>
    </cfRule>
  </conditionalFormatting>
  <conditionalFormatting sqref="I727:I728">
    <cfRule type="expression" priority="53" dxfId="0" stopIfTrue="1">
      <formula>I727=""</formula>
    </cfRule>
  </conditionalFormatting>
  <conditionalFormatting sqref="F727:F728">
    <cfRule type="expression" priority="52" dxfId="0" stopIfTrue="1">
      <formula>F727=""</formula>
    </cfRule>
  </conditionalFormatting>
  <conditionalFormatting sqref="F727:F728">
    <cfRule type="expression" priority="55" dxfId="0" stopIfTrue="1">
      <formula>F727=""</formula>
    </cfRule>
  </conditionalFormatting>
  <conditionalFormatting sqref="G727:G728">
    <cfRule type="expression" priority="51" dxfId="0" stopIfTrue="1">
      <formula>G727=""</formula>
    </cfRule>
  </conditionalFormatting>
  <conditionalFormatting sqref="I727:I728">
    <cfRule type="expression" priority="50" dxfId="0" stopIfTrue="1">
      <formula>I727=""</formula>
    </cfRule>
  </conditionalFormatting>
  <conditionalFormatting sqref="J730">
    <cfRule type="expression" priority="49" dxfId="12">
      <formula>J730&gt;N730</formula>
    </cfRule>
  </conditionalFormatting>
  <conditionalFormatting sqref="G730">
    <cfRule type="expression" priority="47" dxfId="0" stopIfTrue="1">
      <formula>G730=""</formula>
    </cfRule>
  </conditionalFormatting>
  <conditionalFormatting sqref="I730">
    <cfRule type="expression" priority="46" dxfId="0" stopIfTrue="1">
      <formula>I730=""</formula>
    </cfRule>
  </conditionalFormatting>
  <conditionalFormatting sqref="F730">
    <cfRule type="expression" priority="45" dxfId="0" stopIfTrue="1">
      <formula>F730=""</formula>
    </cfRule>
  </conditionalFormatting>
  <conditionalFormatting sqref="F730">
    <cfRule type="expression" priority="48" dxfId="0" stopIfTrue="1">
      <formula>F730=""</formula>
    </cfRule>
  </conditionalFormatting>
  <conditionalFormatting sqref="G730">
    <cfRule type="expression" priority="44" dxfId="0" stopIfTrue="1">
      <formula>G730=""</formula>
    </cfRule>
  </conditionalFormatting>
  <conditionalFormatting sqref="I730">
    <cfRule type="expression" priority="43" dxfId="0" stopIfTrue="1">
      <formula>I730=""</formula>
    </cfRule>
  </conditionalFormatting>
  <conditionalFormatting sqref="J732:J742">
    <cfRule type="expression" priority="42" dxfId="12">
      <formula>J732&gt;N732</formula>
    </cfRule>
  </conditionalFormatting>
  <conditionalFormatting sqref="G732:G742">
    <cfRule type="expression" priority="40" dxfId="0" stopIfTrue="1">
      <formula>G732=""</formula>
    </cfRule>
  </conditionalFormatting>
  <conditionalFormatting sqref="I732:I742">
    <cfRule type="expression" priority="39" dxfId="0" stopIfTrue="1">
      <formula>I732=""</formula>
    </cfRule>
  </conditionalFormatting>
  <conditionalFormatting sqref="F732:F742">
    <cfRule type="expression" priority="38" dxfId="0" stopIfTrue="1">
      <formula>F732=""</formula>
    </cfRule>
  </conditionalFormatting>
  <conditionalFormatting sqref="F732:F742">
    <cfRule type="expression" priority="41" dxfId="0" stopIfTrue="1">
      <formula>F732=""</formula>
    </cfRule>
  </conditionalFormatting>
  <conditionalFormatting sqref="G732:G742">
    <cfRule type="expression" priority="37" dxfId="0" stopIfTrue="1">
      <formula>G732=""</formula>
    </cfRule>
  </conditionalFormatting>
  <conditionalFormatting sqref="I732:I742">
    <cfRule type="expression" priority="36" dxfId="0" stopIfTrue="1">
      <formula>I732=""</formula>
    </cfRule>
  </conditionalFormatting>
  <conditionalFormatting sqref="J745:J750">
    <cfRule type="expression" priority="35" dxfId="12">
      <formula>J745&gt;N745</formula>
    </cfRule>
  </conditionalFormatting>
  <conditionalFormatting sqref="G745:G750">
    <cfRule type="expression" priority="33" dxfId="0" stopIfTrue="1">
      <formula>G745=""</formula>
    </cfRule>
  </conditionalFormatting>
  <conditionalFormatting sqref="I745:I750">
    <cfRule type="expression" priority="32" dxfId="0" stopIfTrue="1">
      <formula>I745=""</formula>
    </cfRule>
  </conditionalFormatting>
  <conditionalFormatting sqref="F745:F750">
    <cfRule type="expression" priority="31" dxfId="0" stopIfTrue="1">
      <formula>F745=""</formula>
    </cfRule>
  </conditionalFormatting>
  <conditionalFormatting sqref="F745:F750">
    <cfRule type="expression" priority="34" dxfId="0" stopIfTrue="1">
      <formula>F745=""</formula>
    </cfRule>
  </conditionalFormatting>
  <conditionalFormatting sqref="G745:G750">
    <cfRule type="expression" priority="30" dxfId="0" stopIfTrue="1">
      <formula>G745=""</formula>
    </cfRule>
  </conditionalFormatting>
  <conditionalFormatting sqref="I745:I750">
    <cfRule type="expression" priority="29" dxfId="0" stopIfTrue="1">
      <formula>I745=""</formula>
    </cfRule>
  </conditionalFormatting>
  <conditionalFormatting sqref="J752:J760">
    <cfRule type="expression" priority="28" dxfId="12">
      <formula>J752&gt;N752</formula>
    </cfRule>
  </conditionalFormatting>
  <conditionalFormatting sqref="G752:G760">
    <cfRule type="expression" priority="26" dxfId="0" stopIfTrue="1">
      <formula>G752=""</formula>
    </cfRule>
  </conditionalFormatting>
  <conditionalFormatting sqref="I752:I760">
    <cfRule type="expression" priority="25" dxfId="0" stopIfTrue="1">
      <formula>I752=""</formula>
    </cfRule>
  </conditionalFormatting>
  <conditionalFormatting sqref="F752:F760">
    <cfRule type="expression" priority="24" dxfId="0" stopIfTrue="1">
      <formula>F752=""</formula>
    </cfRule>
  </conditionalFormatting>
  <conditionalFormatting sqref="F752:F760">
    <cfRule type="expression" priority="27" dxfId="0" stopIfTrue="1">
      <formula>F752=""</formula>
    </cfRule>
  </conditionalFormatting>
  <conditionalFormatting sqref="G752:G760">
    <cfRule type="expression" priority="23" dxfId="0" stopIfTrue="1">
      <formula>G752=""</formula>
    </cfRule>
  </conditionalFormatting>
  <conditionalFormatting sqref="I752:I760">
    <cfRule type="expression" priority="22" dxfId="0" stopIfTrue="1">
      <formula>I752=""</formula>
    </cfRule>
  </conditionalFormatting>
  <conditionalFormatting sqref="J762:J763">
    <cfRule type="expression" priority="21" dxfId="12">
      <formula>J762&gt;N762</formula>
    </cfRule>
  </conditionalFormatting>
  <conditionalFormatting sqref="G762:G763">
    <cfRule type="expression" priority="19" dxfId="0" stopIfTrue="1">
      <formula>G762=""</formula>
    </cfRule>
  </conditionalFormatting>
  <conditionalFormatting sqref="I762:I763">
    <cfRule type="expression" priority="18" dxfId="0" stopIfTrue="1">
      <formula>I762=""</formula>
    </cfRule>
  </conditionalFormatting>
  <conditionalFormatting sqref="F762:F763">
    <cfRule type="expression" priority="17" dxfId="0" stopIfTrue="1">
      <formula>F762=""</formula>
    </cfRule>
  </conditionalFormatting>
  <conditionalFormatting sqref="F762:F763">
    <cfRule type="expression" priority="20" dxfId="0" stopIfTrue="1">
      <formula>F762=""</formula>
    </cfRule>
  </conditionalFormatting>
  <conditionalFormatting sqref="G762:G763">
    <cfRule type="expression" priority="16" dxfId="0" stopIfTrue="1">
      <formula>G762=""</formula>
    </cfRule>
  </conditionalFormatting>
  <conditionalFormatting sqref="I762:I763">
    <cfRule type="expression" priority="15" dxfId="0" stopIfTrue="1">
      <formula>I762=""</formula>
    </cfRule>
  </conditionalFormatting>
  <conditionalFormatting sqref="J765">
    <cfRule type="expression" priority="14" dxfId="12">
      <formula>J765&gt;N765</formula>
    </cfRule>
  </conditionalFormatting>
  <conditionalFormatting sqref="G765">
    <cfRule type="expression" priority="12" dxfId="0" stopIfTrue="1">
      <formula>G765=""</formula>
    </cfRule>
  </conditionalFormatting>
  <conditionalFormatting sqref="I765">
    <cfRule type="expression" priority="11" dxfId="0" stopIfTrue="1">
      <formula>I765=""</formula>
    </cfRule>
  </conditionalFormatting>
  <conditionalFormatting sqref="F765">
    <cfRule type="expression" priority="10" dxfId="0" stopIfTrue="1">
      <formula>F765=""</formula>
    </cfRule>
  </conditionalFormatting>
  <conditionalFormatting sqref="F765">
    <cfRule type="expression" priority="13" dxfId="0" stopIfTrue="1">
      <formula>F765=""</formula>
    </cfRule>
  </conditionalFormatting>
  <conditionalFormatting sqref="G765">
    <cfRule type="expression" priority="9" dxfId="0" stopIfTrue="1">
      <formula>G765=""</formula>
    </cfRule>
  </conditionalFormatting>
  <conditionalFormatting sqref="I765">
    <cfRule type="expression" priority="8" dxfId="0" stopIfTrue="1">
      <formula>I765=""</formula>
    </cfRule>
  </conditionalFormatting>
  <conditionalFormatting sqref="G767">
    <cfRule type="expression" priority="5" dxfId="0" stopIfTrue="1">
      <formula>G767=""</formula>
    </cfRule>
  </conditionalFormatting>
  <conditionalFormatting sqref="I767">
    <cfRule type="expression" priority="4" dxfId="0" stopIfTrue="1">
      <formula>I767=""</formula>
    </cfRule>
  </conditionalFormatting>
  <conditionalFormatting sqref="F767">
    <cfRule type="expression" priority="3" dxfId="0" stopIfTrue="1">
      <formula>F767=""</formula>
    </cfRule>
  </conditionalFormatting>
  <conditionalFormatting sqref="F767">
    <cfRule type="expression" priority="6" dxfId="0" stopIfTrue="1">
      <formula>F767=""</formula>
    </cfRule>
  </conditionalFormatting>
  <conditionalFormatting sqref="G767">
    <cfRule type="expression" priority="2" dxfId="0" stopIfTrue="1">
      <formula>G767=""</formula>
    </cfRule>
  </conditionalFormatting>
  <conditionalFormatting sqref="I767">
    <cfRule type="expression" priority="1" dxfId="0" stopIfTrue="1">
      <formula>I767=""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Giancarlo Zibetti Mantovani</cp:lastModifiedBy>
  <cp:lastPrinted>2018-03-07T14:17:45Z</cp:lastPrinted>
  <dcterms:created xsi:type="dcterms:W3CDTF">2018-03-07T14:23:23Z</dcterms:created>
  <dcterms:modified xsi:type="dcterms:W3CDTF">2018-10-05T12:39:35Z</dcterms:modified>
  <cp:category/>
  <cp:version/>
  <cp:contentType/>
  <cp:contentStatus/>
</cp:coreProperties>
</file>