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500" activeTab="0"/>
  </bookViews>
  <sheets>
    <sheet name="ModeloPlanilha" sheetId="1" r:id="rId1"/>
  </sheets>
  <definedNames>
    <definedName name="_xlfn.IFERROR" hidden="1">#NAME?</definedName>
    <definedName name="_xlnm.Print_Area" localSheetId="0">'ModeloPlanilha'!$A$1:$L$242</definedName>
  </definedNames>
  <calcPr fullCalcOnLoad="1"/>
</workbook>
</file>

<file path=xl/sharedStrings.xml><?xml version="1.0" encoding="utf-8"?>
<sst xmlns="http://schemas.openxmlformats.org/spreadsheetml/2006/main" count="609" uniqueCount="284">
  <si>
    <t>PREFEITURA MUNICIPAL DE JOINVILLE</t>
  </si>
  <si>
    <t>CNPJ:</t>
  </si>
  <si>
    <t>EMAIL:</t>
  </si>
  <si>
    <t>ENDEREÇO:</t>
  </si>
  <si>
    <t>TELEFONE:</t>
  </si>
  <si>
    <t>DATA:</t>
  </si>
  <si>
    <t>PROPOSTA COMERCIAL</t>
  </si>
  <si>
    <t>OBJETO</t>
  </si>
  <si>
    <t>VALOR GLOBAL DA PROPOSTA</t>
  </si>
  <si>
    <t>VALOR POR EXTENSO</t>
  </si>
  <si>
    <t>VALIDADE DA PROPOSTA COMERCIAL</t>
  </si>
  <si>
    <t>DECLARAMOS EXPRESSAMENTE QUE:</t>
  </si>
  <si>
    <t>O preço compreende todos os serviços, materiais e encargos necessários à completa realização do serviço e sua entrega rematada e perfeita em todos os pormenores mesmo que sejam verificadas falhas ou omissões na proposta</t>
  </si>
  <si>
    <t>ITEM</t>
  </si>
  <si>
    <t>DESCRIÇÃO</t>
  </si>
  <si>
    <t>UNID.</t>
  </si>
  <si>
    <t>QTDE</t>
  </si>
  <si>
    <t>CUSTO R$</t>
  </si>
  <si>
    <t>BDI</t>
  </si>
  <si>
    <t>PREÇO R$</t>
  </si>
  <si>
    <t>PREÇO TOTAL R$</t>
  </si>
  <si>
    <t>VALOR UNITÁRIO MÁXIMO (PRÉ-LICITAÇÃO) (COLUNA OCULTA)</t>
  </si>
  <si>
    <t>VALOR TOTAL R$</t>
  </si>
  <si>
    <t>REPRESENTANTE LEGAL</t>
  </si>
  <si>
    <t>RESPONSÁVEL TÉCNICO</t>
  </si>
  <si>
    <t>NOME:</t>
  </si>
  <si>
    <t>CARGO:</t>
  </si>
  <si>
    <t>HABILITAÇÃO</t>
  </si>
  <si>
    <t>CPF:</t>
  </si>
  <si>
    <t>N.º REGISTRO</t>
  </si>
  <si>
    <t>MAT.</t>
  </si>
  <si>
    <t>M.O.</t>
  </si>
  <si>
    <t>MAT.+M.O.</t>
  </si>
  <si>
    <t>1</t>
  </si>
  <si>
    <t>1.1</t>
  </si>
  <si>
    <t>1.2</t>
  </si>
  <si>
    <t>M2</t>
  </si>
  <si>
    <t>2</t>
  </si>
  <si>
    <t>2.1</t>
  </si>
  <si>
    <t>PROPONENTE:</t>
  </si>
  <si>
    <t>3</t>
  </si>
  <si>
    <t>3.1</t>
  </si>
  <si>
    <t>UN</t>
  </si>
  <si>
    <t>4</t>
  </si>
  <si>
    <t>4.1</t>
  </si>
  <si>
    <t>4.2</t>
  </si>
  <si>
    <t>5</t>
  </si>
  <si>
    <t>5.1</t>
  </si>
  <si>
    <t>2.2</t>
  </si>
  <si>
    <t>3.2</t>
  </si>
  <si>
    <t>5.2</t>
  </si>
  <si>
    <t>2.3</t>
  </si>
  <si>
    <t>3.3</t>
  </si>
  <si>
    <t>5.3</t>
  </si>
  <si>
    <t>1.1.1</t>
  </si>
  <si>
    <t>1.1.2</t>
  </si>
  <si>
    <t>1.1.3</t>
  </si>
  <si>
    <t>1.2.1</t>
  </si>
  <si>
    <t>1.2.2</t>
  </si>
  <si>
    <t>1.3</t>
  </si>
  <si>
    <t>1.3.1</t>
  </si>
  <si>
    <t>1.4</t>
  </si>
  <si>
    <t>1.4.1</t>
  </si>
  <si>
    <t>2.1.1</t>
  </si>
  <si>
    <t>2.1.2</t>
  </si>
  <si>
    <t>2.2.1</t>
  </si>
  <si>
    <t>2.2.2</t>
  </si>
  <si>
    <t>2.2.3</t>
  </si>
  <si>
    <t>2.3.1</t>
  </si>
  <si>
    <t>2.3.2</t>
  </si>
  <si>
    <t>2.3.3</t>
  </si>
  <si>
    <t>3.1.1</t>
  </si>
  <si>
    <t>3.1.2</t>
  </si>
  <si>
    <t>3.1.3</t>
  </si>
  <si>
    <t>3.1.4</t>
  </si>
  <si>
    <t>3.2.1</t>
  </si>
  <si>
    <t>3.2.2</t>
  </si>
  <si>
    <t>3.2.3</t>
  </si>
  <si>
    <t>3.3.1</t>
  </si>
  <si>
    <t>4.1.1</t>
  </si>
  <si>
    <t>4.1.2</t>
  </si>
  <si>
    <t>4.1.3</t>
  </si>
  <si>
    <t>4.2.1</t>
  </si>
  <si>
    <t>5.4</t>
  </si>
  <si>
    <t>6</t>
  </si>
  <si>
    <t>6.1</t>
  </si>
  <si>
    <t>6.1.1</t>
  </si>
  <si>
    <t>6.1.2</t>
  </si>
  <si>
    <t>6.1.3</t>
  </si>
  <si>
    <t>6.2</t>
  </si>
  <si>
    <t>6.2.1</t>
  </si>
  <si>
    <t>6.2.2</t>
  </si>
  <si>
    <t>6.3</t>
  </si>
  <si>
    <t>6.3.1</t>
  </si>
  <si>
    <t>6.3.2</t>
  </si>
  <si>
    <t>6.4</t>
  </si>
  <si>
    <t>6.4.1</t>
  </si>
  <si>
    <t>6.4.2</t>
  </si>
  <si>
    <t>7</t>
  </si>
  <si>
    <t>7.1</t>
  </si>
  <si>
    <t>7.2</t>
  </si>
  <si>
    <t>7.3</t>
  </si>
  <si>
    <t>7.4</t>
  </si>
  <si>
    <t>8</t>
  </si>
  <si>
    <t>8.1</t>
  </si>
  <si>
    <t>8.2</t>
  </si>
  <si>
    <t>8.3</t>
  </si>
  <si>
    <t>8.4</t>
  </si>
  <si>
    <t>9</t>
  </si>
  <si>
    <t>9.1</t>
  </si>
  <si>
    <t>9.2</t>
  </si>
  <si>
    <t>9.3</t>
  </si>
  <si>
    <t>9.4</t>
  </si>
  <si>
    <t>10</t>
  </si>
  <si>
    <t>10.1</t>
  </si>
  <si>
    <t>10.1.1</t>
  </si>
  <si>
    <t>10.1.2</t>
  </si>
  <si>
    <t>10.1.3</t>
  </si>
  <si>
    <t>10.1.4</t>
  </si>
  <si>
    <t>10.2</t>
  </si>
  <si>
    <t>10.2.1</t>
  </si>
  <si>
    <t>10.2.2</t>
  </si>
  <si>
    <t>10.2.3</t>
  </si>
  <si>
    <t>10.3</t>
  </si>
  <si>
    <t>10.3.1</t>
  </si>
  <si>
    <t>10.3.2</t>
  </si>
  <si>
    <t>11</t>
  </si>
  <si>
    <t>11.1</t>
  </si>
  <si>
    <t>11.2</t>
  </si>
  <si>
    <t>11.3</t>
  </si>
  <si>
    <t>11.4</t>
  </si>
  <si>
    <t>CONCORRÊNCIA</t>
  </si>
  <si>
    <t>Contratação de empresa para requalificação asfáltica das ruas: Rua Almirante Tamandaré, Rua Araranguá, Rua Benjamin Constant, Rua Dona Francisca, Rua Germano Stein, Rua Itaiópolis, Rua Jaraguá, Rua Otto Boehm, Rua Presidente Castelo Branco, Rua Presidente Costa e Silva e Rua Quintino Bocaiúva</t>
  </si>
  <si>
    <t>RUA ALMIRANTE TAMANDARÉ</t>
  </si>
  <si>
    <t>PAVIMENTAÇÃO</t>
  </si>
  <si>
    <t>FRESAGEM DO PAVIMENTO ASFÁLTICO COM TRANSPORTE DMT 5,5 KM</t>
  </si>
  <si>
    <t>M³</t>
  </si>
  <si>
    <t>PINTURA DE LIGACAO COM EMULSAO RR-1C</t>
  </si>
  <si>
    <t>CONCRETO ASFÁLTICO USINADO À QUENTE FAIXA C COM TRANSPORTE DA MASSA DMT 20 KM</t>
  </si>
  <si>
    <t>T</t>
  </si>
  <si>
    <t>OBRAS COMPLEMENTARES</t>
  </si>
  <si>
    <t>LIMPEZA DE CAIXA COLETORA/BOCA DE LOBO</t>
  </si>
  <si>
    <t>NIVELAMENTO DE TAMPA DE POÇO DE VISITA NA PISTA</t>
  </si>
  <si>
    <t>1.2.3</t>
  </si>
  <si>
    <t>LEVANTAMENTO DE GRELHA DE BOCA DE LOBO NA PISTA</t>
  </si>
  <si>
    <t>SINALIZAÇÃO VERTICAL</t>
  </si>
  <si>
    <t>PLACA DE SINALIZAÇÃO 60 X 80 CM, CHAPA AÇO Nº 18, PELÍCULA TIPO I + IV</t>
  </si>
  <si>
    <t>1.3.2</t>
  </si>
  <si>
    <t>PLACA DE SINALIZAÇÃO OCTOGONAL COM LADO = 31 CM, CHAPA AÇO Nº 18, PELÍCULA TIPO I + IV</t>
  </si>
  <si>
    <t>SINALIZAÇÃO HORIZONTAL</t>
  </si>
  <si>
    <t xml:space="preserve"> PINTURA DE FAIXA - TINTA BASE ACRÍLICA - ESPESSURA DE 0,6 MM </t>
  </si>
  <si>
    <t>M²</t>
  </si>
  <si>
    <t>1.4.2</t>
  </si>
  <si>
    <t>PINTURA DE DIZERES - TINTA ACRÍLICA - ESP. 0,60 MM</t>
  </si>
  <si>
    <t>1.4.3</t>
  </si>
  <si>
    <t>PINTURA DE ZEBRADOS - TINTA ACRÍLICA - ESP. 0,60 MM</t>
  </si>
  <si>
    <t>1.4.4</t>
  </si>
  <si>
    <t>PINTURA DE FAIXA DE PEDESTRE  COM FAIXA RETENÇÃO - TINTA ACRÍCILA - ESP. 0,60 MM</t>
  </si>
  <si>
    <t>RUA ARARANGUÁ</t>
  </si>
  <si>
    <t>PLACA DE SINALIZAÇÃO D= 50 CM, CHAPA AÇO Nº 18, COM PELÍCULA TIPO I + IV</t>
  </si>
  <si>
    <t>PLACA DE SINALIZAÇÃO 50 X 50 CM , CHAPA AÇO Nº 18, PELÍCULA TIPO I + IV</t>
  </si>
  <si>
    <t>2.4</t>
  </si>
  <si>
    <t>2.4.1</t>
  </si>
  <si>
    <t>2.4.2</t>
  </si>
  <si>
    <t>PINTURA DE SETAS - TINTA ACRÍLICA - ESP. 0,60 MM</t>
  </si>
  <si>
    <t>2.4.3</t>
  </si>
  <si>
    <t>2.4.4</t>
  </si>
  <si>
    <t>2.4.5</t>
  </si>
  <si>
    <t xml:space="preserve"> TACHÃO REFLETIVO BIDIRECIONAL - FORNECIMENTO E COLOCAÇÃO </t>
  </si>
  <si>
    <t>RUA GERMANO STEIN</t>
  </si>
  <si>
    <t>PMQ (CAUQ FAIXA B) COM TRANSPORTE DA MASSA DMT 20 KM</t>
  </si>
  <si>
    <t>3.3.2</t>
  </si>
  <si>
    <t>3.3.3</t>
  </si>
  <si>
    <t>3.3.4</t>
  </si>
  <si>
    <t>3.4</t>
  </si>
  <si>
    <t>3.4.1</t>
  </si>
  <si>
    <t>3.4.2</t>
  </si>
  <si>
    <t>3.4.3</t>
  </si>
  <si>
    <t>3.4.4</t>
  </si>
  <si>
    <t>3.4.5</t>
  </si>
  <si>
    <t>RUA JARAGUÁ</t>
  </si>
  <si>
    <t>4.1.4</t>
  </si>
  <si>
    <t>4.2.2</t>
  </si>
  <si>
    <t>4.2.3</t>
  </si>
  <si>
    <t>4.3</t>
  </si>
  <si>
    <t>4.3.1</t>
  </si>
  <si>
    <t>4.3.2</t>
  </si>
  <si>
    <t>4.3.3</t>
  </si>
  <si>
    <t>4.4</t>
  </si>
  <si>
    <t>4.4.1</t>
  </si>
  <si>
    <t>4.4.2</t>
  </si>
  <si>
    <t>4.4.3</t>
  </si>
  <si>
    <t>4.4.4</t>
  </si>
  <si>
    <t>4.4.5</t>
  </si>
  <si>
    <t>4.4.6</t>
  </si>
  <si>
    <t>RUA OTTO BOEHM</t>
  </si>
  <si>
    <t>5.1.1</t>
  </si>
  <si>
    <t>5.1.2</t>
  </si>
  <si>
    <t>5.2.1</t>
  </si>
  <si>
    <t>5.2.2</t>
  </si>
  <si>
    <t>5.2.3</t>
  </si>
  <si>
    <t>5.3.1</t>
  </si>
  <si>
    <t>PLACA DE SINALIZAÇÃO 30 X 90 CM, CHAPA AÇO Nº 18, PELÍCULA TIPO I + IV</t>
  </si>
  <si>
    <t>5.3.2</t>
  </si>
  <si>
    <t>5.3.3</t>
  </si>
  <si>
    <t>5.4.1</t>
  </si>
  <si>
    <t>5.4.2</t>
  </si>
  <si>
    <t>5.4.3</t>
  </si>
  <si>
    <t>5.4.4</t>
  </si>
  <si>
    <t>5.4.5</t>
  </si>
  <si>
    <t>5.4.6</t>
  </si>
  <si>
    <t>RUA PRESIDENTE CASTELO BRANCO</t>
  </si>
  <si>
    <t>RUA PRESIDENTE COSTA E SILVA</t>
  </si>
  <si>
    <t>7.1.1</t>
  </si>
  <si>
    <t>7.1.2</t>
  </si>
  <si>
    <t>7.1.3</t>
  </si>
  <si>
    <t>7.2.1</t>
  </si>
  <si>
    <t>7.2.2</t>
  </si>
  <si>
    <t>7.2.3</t>
  </si>
  <si>
    <t>7.3.1</t>
  </si>
  <si>
    <t>7.3.2</t>
  </si>
  <si>
    <t>7.3.3</t>
  </si>
  <si>
    <t>7.4.1</t>
  </si>
  <si>
    <t>7.4.2</t>
  </si>
  <si>
    <t>7.4.3</t>
  </si>
  <si>
    <t>7.4.4</t>
  </si>
  <si>
    <t>7.4.5</t>
  </si>
  <si>
    <t>RUA ITAIÓPOLIS</t>
  </si>
  <si>
    <t>8.1.1</t>
  </si>
  <si>
    <t>8.1.2</t>
  </si>
  <si>
    <t>8.1.3</t>
  </si>
  <si>
    <t>8.1.4</t>
  </si>
  <si>
    <t>8.2.1</t>
  </si>
  <si>
    <t>8.2.2</t>
  </si>
  <si>
    <t>8.2.3</t>
  </si>
  <si>
    <t>8.3.1</t>
  </si>
  <si>
    <t>8.4.1</t>
  </si>
  <si>
    <t>8.4.2</t>
  </si>
  <si>
    <t>8.4.3</t>
  </si>
  <si>
    <t>8.4.4</t>
  </si>
  <si>
    <t>RUA DONA FRANCISCA</t>
  </si>
  <si>
    <t>9.1.1</t>
  </si>
  <si>
    <t>9.1.2</t>
  </si>
  <si>
    <t>9.1.3</t>
  </si>
  <si>
    <t>9.1.4</t>
  </si>
  <si>
    <t>9.2.1</t>
  </si>
  <si>
    <t>9.2.2</t>
  </si>
  <si>
    <t>9.2.3</t>
  </si>
  <si>
    <t>9.3.1</t>
  </si>
  <si>
    <t>9.3.2</t>
  </si>
  <si>
    <t>9.4.1</t>
  </si>
  <si>
    <t>9.4.2</t>
  </si>
  <si>
    <t>9.4.3</t>
  </si>
  <si>
    <t>9.4.4</t>
  </si>
  <si>
    <t>9.4.5</t>
  </si>
  <si>
    <t>9.4.6</t>
  </si>
  <si>
    <t>9.4.7</t>
  </si>
  <si>
    <t xml:space="preserve"> TACHÃO REFLETIVO MONODIRECIONAL - FORNECIMENTO E COLOCAÇÃO </t>
  </si>
  <si>
    <t>RUA BENJAMIN CONSTANT</t>
  </si>
  <si>
    <t>10.3.3</t>
  </si>
  <si>
    <t>10.3.4</t>
  </si>
  <si>
    <t>10.3.5</t>
  </si>
  <si>
    <t>10.4</t>
  </si>
  <si>
    <t>10.4.1</t>
  </si>
  <si>
    <t>10.4.2</t>
  </si>
  <si>
    <t>10.4.3</t>
  </si>
  <si>
    <t>10.4.4</t>
  </si>
  <si>
    <t>10.4.5</t>
  </si>
  <si>
    <t>10.4.6</t>
  </si>
  <si>
    <t>RUA QUINTINO BOCAIÚVA</t>
  </si>
  <si>
    <t>11.1.1</t>
  </si>
  <si>
    <t>11.1.2</t>
  </si>
  <si>
    <t>11.1.3</t>
  </si>
  <si>
    <t>11.2.1</t>
  </si>
  <si>
    <t>11.2.2</t>
  </si>
  <si>
    <t>11.2.3</t>
  </si>
  <si>
    <t>11.3.1</t>
  </si>
  <si>
    <t>11.3.2</t>
  </si>
  <si>
    <t>11.3.3</t>
  </si>
  <si>
    <t>11.4.1</t>
  </si>
  <si>
    <t>11.4.2</t>
  </si>
  <si>
    <t>11.4.3</t>
  </si>
  <si>
    <t>11.4.4</t>
  </si>
  <si>
    <t>11.4.5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</si>
</sst>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#/####"/>
    <numFmt numFmtId="165" formatCode="&quot;&quot;00&quot;. &quot;000\.000/0000\-00\ "/>
    <numFmt numFmtId="166" formatCode="&quot;R$ &quot;#,##0.00"/>
    <numFmt numFmtId="167" formatCode="dddd&quot;, &quot;mmmm\ dd&quot;, &quot;yyyy"/>
    <numFmt numFmtId="168" formatCode="0##\.###\.###\-##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0" fontId="0" fillId="0" borderId="0" applyNumberFormat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64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4" fillId="33" borderId="13" xfId="0" applyNumberFormat="1" applyFont="1" applyFill="1" applyBorder="1" applyAlignment="1" applyProtection="1">
      <alignment horizontal="right" vertical="center"/>
      <protection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7" fillId="33" borderId="0" xfId="44" applyNumberFormat="1" applyFont="1" applyFill="1" applyBorder="1" applyAlignment="1" applyProtection="1">
      <alignment vertical="center"/>
      <protection locked="0"/>
    </xf>
    <xf numFmtId="165" fontId="5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2" fillId="33" borderId="15" xfId="0" applyNumberFormat="1" applyFont="1" applyFill="1" applyBorder="1" applyAlignment="1" applyProtection="1">
      <alignment horizontal="right" vertical="center"/>
      <protection/>
    </xf>
    <xf numFmtId="14" fontId="0" fillId="33" borderId="16" xfId="0" applyNumberFormat="1" applyFont="1" applyFill="1" applyBorder="1" applyAlignment="1" applyProtection="1">
      <alignment horizontal="left" vertical="center"/>
      <protection/>
    </xf>
    <xf numFmtId="0" fontId="0" fillId="33" borderId="16" xfId="0" applyNumberFormat="1" applyFont="1" applyFill="1" applyBorder="1" applyAlignment="1" applyProtection="1">
      <alignment vertical="center"/>
      <protection/>
    </xf>
    <xf numFmtId="0" fontId="5" fillId="33" borderId="16" xfId="0" applyNumberFormat="1" applyFont="1" applyFill="1" applyBorder="1" applyAlignment="1" applyProtection="1">
      <alignment vertical="center"/>
      <protection/>
    </xf>
    <xf numFmtId="0" fontId="0" fillId="33" borderId="17" xfId="0" applyNumberFormat="1" applyFont="1" applyFill="1" applyBorder="1" applyAlignment="1" applyProtection="1">
      <alignment vertical="center"/>
      <protection/>
    </xf>
    <xf numFmtId="0" fontId="0" fillId="0" borderId="0" xfId="46" applyNumberFormat="1" applyFont="1" applyFill="1" applyBorder="1" applyAlignment="1" applyProtection="1">
      <alignment vertical="center"/>
      <protection/>
    </xf>
    <xf numFmtId="0" fontId="4" fillId="34" borderId="18" xfId="0" applyNumberFormat="1" applyFont="1" applyFill="1" applyBorder="1" applyAlignment="1" applyProtection="1">
      <alignment vertical="center"/>
      <protection/>
    </xf>
    <xf numFmtId="0" fontId="5" fillId="34" borderId="19" xfId="0" applyNumberFormat="1" applyFont="1" applyFill="1" applyBorder="1" applyAlignment="1" applyProtection="1">
      <alignment vertical="center"/>
      <protection/>
    </xf>
    <xf numFmtId="0" fontId="4" fillId="34" borderId="19" xfId="0" applyNumberFormat="1" applyFont="1" applyFill="1" applyBorder="1" applyAlignment="1" applyProtection="1">
      <alignment vertical="center"/>
      <protection/>
    </xf>
    <xf numFmtId="0" fontId="4" fillId="34" borderId="19" xfId="0" applyNumberFormat="1" applyFont="1" applyFill="1" applyBorder="1" applyAlignment="1" applyProtection="1">
      <alignment horizontal="right" vertical="center"/>
      <protection/>
    </xf>
    <xf numFmtId="4" fontId="4" fillId="34" borderId="2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horizontal="right" vertical="center"/>
      <protection locked="0"/>
    </xf>
    <xf numFmtId="167" fontId="5" fillId="33" borderId="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top"/>
      <protection/>
    </xf>
    <xf numFmtId="0" fontId="5" fillId="33" borderId="0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68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22" xfId="0" applyNumberFormat="1" applyFont="1" applyFill="1" applyBorder="1" applyAlignment="1" applyProtection="1">
      <alignment horizontal="center" vertical="center"/>
      <protection locked="0"/>
    </xf>
    <xf numFmtId="164" fontId="1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5" borderId="22" xfId="0" applyNumberFormat="1" applyFont="1" applyFill="1" applyBorder="1" applyAlignment="1" applyProtection="1">
      <alignment horizontal="center" vertical="center"/>
      <protection/>
    </xf>
    <xf numFmtId="0" fontId="4" fillId="36" borderId="22" xfId="0" applyNumberFormat="1" applyFont="1" applyFill="1" applyBorder="1" applyAlignment="1" applyProtection="1">
      <alignment vertical="center"/>
      <protection/>
    </xf>
    <xf numFmtId="0" fontId="4" fillId="37" borderId="23" xfId="0" applyNumberFormat="1" applyFont="1" applyFill="1" applyBorder="1" applyAlignment="1" applyProtection="1">
      <alignment vertical="center"/>
      <protection/>
    </xf>
    <xf numFmtId="0" fontId="5" fillId="37" borderId="24" xfId="0" applyNumberFormat="1" applyFont="1" applyFill="1" applyBorder="1" applyAlignment="1" applyProtection="1">
      <alignment horizontal="center" vertical="center"/>
      <protection/>
    </xf>
    <xf numFmtId="4" fontId="5" fillId="37" borderId="24" xfId="0" applyNumberFormat="1" applyFont="1" applyFill="1" applyBorder="1" applyAlignment="1" applyProtection="1">
      <alignment horizontal="center" vertical="center"/>
      <protection/>
    </xf>
    <xf numFmtId="4" fontId="5" fillId="37" borderId="24" xfId="52" applyNumberFormat="1" applyFont="1" applyFill="1" applyBorder="1" applyAlignment="1" applyProtection="1">
      <alignment horizontal="center" vertical="center"/>
      <protection/>
    </xf>
    <xf numFmtId="4" fontId="5" fillId="37" borderId="25" xfId="0" applyNumberFormat="1" applyFont="1" applyFill="1" applyBorder="1" applyAlignment="1" applyProtection="1">
      <alignment horizontal="center" vertical="center"/>
      <protection/>
    </xf>
    <xf numFmtId="0" fontId="5" fillId="38" borderId="26" xfId="0" applyNumberFormat="1" applyFont="1" applyFill="1" applyBorder="1" applyAlignment="1" applyProtection="1">
      <alignment vertical="center" wrapText="1"/>
      <protection/>
    </xf>
    <xf numFmtId="0" fontId="5" fillId="38" borderId="26" xfId="0" applyNumberFormat="1" applyFont="1" applyFill="1" applyBorder="1" applyAlignment="1" applyProtection="1">
      <alignment horizontal="center" vertical="center" wrapText="1"/>
      <protection/>
    </xf>
    <xf numFmtId="4" fontId="5" fillId="38" borderId="26" xfId="0" applyNumberFormat="1" applyFont="1" applyFill="1" applyBorder="1" applyAlignment="1" applyProtection="1">
      <alignment horizontal="center" vertical="center"/>
      <protection/>
    </xf>
    <xf numFmtId="4" fontId="5" fillId="38" borderId="26" xfId="0" applyNumberFormat="1" applyFont="1" applyFill="1" applyBorder="1" applyAlignment="1" applyProtection="1">
      <alignment horizontal="center" vertical="center"/>
      <protection locked="0"/>
    </xf>
    <xf numFmtId="10" fontId="5" fillId="38" borderId="26" xfId="52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0" xfId="0" applyNumberFormat="1" applyFont="1" applyFill="1" applyBorder="1" applyAlignment="1" applyProtection="1">
      <alignment horizontal="center" vertical="center"/>
      <protection/>
    </xf>
    <xf numFmtId="0" fontId="4" fillId="38" borderId="27" xfId="0" applyNumberFormat="1" applyFont="1" applyFill="1" applyBorder="1" applyAlignment="1" applyProtection="1">
      <alignment horizontal="center" vertical="center"/>
      <protection/>
    </xf>
    <xf numFmtId="0" fontId="4" fillId="38" borderId="27" xfId="0" applyNumberFormat="1" applyFont="1" applyFill="1" applyBorder="1" applyAlignment="1" applyProtection="1">
      <alignment vertical="center"/>
      <protection/>
    </xf>
    <xf numFmtId="0" fontId="4" fillId="38" borderId="0" xfId="0" applyNumberFormat="1" applyFont="1" applyFill="1" applyBorder="1" applyAlignment="1" applyProtection="1">
      <alignment horizontal="center" vertical="center" wrapText="1"/>
      <protection/>
    </xf>
    <xf numFmtId="0" fontId="4" fillId="37" borderId="24" xfId="0" applyNumberFormat="1" applyFont="1" applyFill="1" applyBorder="1" applyAlignment="1" applyProtection="1">
      <alignment vertical="center"/>
      <protection/>
    </xf>
    <xf numFmtId="0" fontId="4" fillId="35" borderId="18" xfId="0" applyNumberFormat="1" applyFont="1" applyFill="1" applyBorder="1" applyAlignment="1" applyProtection="1">
      <alignment horizontal="left" vertical="center"/>
      <protection/>
    </xf>
    <xf numFmtId="0" fontId="1" fillId="35" borderId="26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5" borderId="26" xfId="0" applyNumberFormat="1" applyFont="1" applyFill="1" applyBorder="1" applyAlignment="1" applyProtection="1">
      <alignment horizontal="center" vertical="center" wrapText="1"/>
      <protection/>
    </xf>
    <xf numFmtId="0" fontId="4" fillId="35" borderId="26" xfId="0" applyNumberFormat="1" applyFont="1" applyFill="1" applyBorder="1" applyAlignment="1" applyProtection="1">
      <alignment horizontal="center" vertical="center"/>
      <protection/>
    </xf>
    <xf numFmtId="0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166" fontId="4" fillId="0" borderId="26" xfId="46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4" fillId="35" borderId="20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9" borderId="26" xfId="0" applyNumberFormat="1" applyFont="1" applyFill="1" applyBorder="1" applyAlignment="1" applyProtection="1">
      <alignment horizontal="center" vertical="center" wrapText="1"/>
      <protection/>
    </xf>
    <xf numFmtId="0" fontId="4" fillId="36" borderId="22" xfId="0" applyNumberFormat="1" applyFont="1" applyFill="1" applyBorder="1" applyAlignment="1" applyProtection="1">
      <alignment horizontal="center" vertical="center"/>
      <protection/>
    </xf>
    <xf numFmtId="0" fontId="4" fillId="35" borderId="26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36" borderId="20" xfId="0" applyNumberFormat="1" applyFont="1" applyFill="1" applyBorder="1" applyAlignment="1" applyProtection="1">
      <alignment horizontal="center" vertical="center"/>
      <protection/>
    </xf>
    <xf numFmtId="0" fontId="4" fillId="35" borderId="18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25"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N262"/>
  <sheetViews>
    <sheetView tabSelected="1" zoomScaleSheetLayoutView="100" zoomScalePageLayoutView="0" workbookViewId="0" topLeftCell="A1">
      <selection activeCell="J25" sqref="J25"/>
    </sheetView>
  </sheetViews>
  <sheetFormatPr defaultColWidth="9.140625" defaultRowHeight="12.75"/>
  <cols>
    <col min="1" max="1" width="2.421875" style="1" customWidth="1"/>
    <col min="2" max="2" width="23.57421875" style="1" customWidth="1"/>
    <col min="3" max="3" width="53.8515625" style="2" customWidth="1"/>
    <col min="4" max="4" width="11.8515625" style="1" customWidth="1"/>
    <col min="5" max="5" width="13.28125" style="1" bestFit="1" customWidth="1"/>
    <col min="6" max="8" width="13.57421875" style="1" customWidth="1"/>
    <col min="9" max="9" width="10.7109375" style="1" customWidth="1"/>
    <col min="10" max="10" width="12.7109375" style="1" customWidth="1"/>
    <col min="11" max="11" width="18.00390625" style="1" customWidth="1"/>
    <col min="12" max="12" width="2.421875" style="1" customWidth="1"/>
    <col min="13" max="13" width="14.00390625" style="3" customWidth="1"/>
    <col min="14" max="14" width="32.8515625" style="3" hidden="1" customWidth="1"/>
    <col min="15" max="16384" width="9.140625" style="3" customWidth="1"/>
  </cols>
  <sheetData>
    <row r="1" spans="2:11" ht="15.75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</row>
    <row r="2" spans="2:11" ht="13.5">
      <c r="B2" s="4"/>
      <c r="C2" s="5"/>
      <c r="D2" s="6"/>
      <c r="E2" s="6"/>
      <c r="F2" s="6"/>
      <c r="G2" s="6"/>
      <c r="H2" s="6"/>
      <c r="I2" s="6"/>
      <c r="J2" s="6"/>
      <c r="K2" s="7"/>
    </row>
    <row r="3" spans="2:11" ht="15.75">
      <c r="B3" s="8" t="s">
        <v>131</v>
      </c>
      <c r="C3" s="42">
        <v>2842018</v>
      </c>
      <c r="K3" s="9"/>
    </row>
    <row r="4" spans="2:11" ht="15.75">
      <c r="B4" s="8" t="s">
        <v>39</v>
      </c>
      <c r="C4" s="10"/>
      <c r="K4" s="9"/>
    </row>
    <row r="5" spans="2:11" ht="15">
      <c r="B5" s="8" t="s">
        <v>1</v>
      </c>
      <c r="C5" s="11"/>
      <c r="E5" s="12" t="s">
        <v>2</v>
      </c>
      <c r="F5" s="12"/>
      <c r="G5" s="12"/>
      <c r="H5" s="13"/>
      <c r="K5" s="9"/>
    </row>
    <row r="6" spans="2:11" ht="15">
      <c r="B6" s="8" t="s">
        <v>3</v>
      </c>
      <c r="C6" s="14"/>
      <c r="E6" s="12" t="s">
        <v>4</v>
      </c>
      <c r="F6" s="12"/>
      <c r="G6" s="12"/>
      <c r="H6" s="15"/>
      <c r="K6" s="9"/>
    </row>
    <row r="7" spans="2:11" ht="15">
      <c r="B7" s="8" t="s">
        <v>5</v>
      </c>
      <c r="C7" s="16"/>
      <c r="E7" s="12"/>
      <c r="F7" s="12"/>
      <c r="G7" s="12"/>
      <c r="H7" s="17"/>
      <c r="K7" s="9"/>
    </row>
    <row r="8" spans="2:11" ht="14.25">
      <c r="B8" s="18"/>
      <c r="C8" s="19"/>
      <c r="D8" s="20"/>
      <c r="E8" s="21"/>
      <c r="F8" s="21"/>
      <c r="G8" s="21"/>
      <c r="H8" s="21"/>
      <c r="I8" s="20"/>
      <c r="J8" s="20"/>
      <c r="K8" s="22"/>
    </row>
    <row r="10" spans="2:11" ht="15">
      <c r="B10" s="63" t="s">
        <v>6</v>
      </c>
      <c r="C10" s="63"/>
      <c r="D10" s="63"/>
      <c r="E10" s="63"/>
      <c r="F10" s="63"/>
      <c r="G10" s="63"/>
      <c r="H10" s="63"/>
      <c r="I10" s="63"/>
      <c r="J10" s="63"/>
      <c r="K10" s="63"/>
    </row>
    <row r="12" spans="2:11" ht="15">
      <c r="B12" s="64" t="s">
        <v>7</v>
      </c>
      <c r="C12" s="64"/>
      <c r="D12" s="65" t="s">
        <v>8</v>
      </c>
      <c r="E12" s="65"/>
      <c r="F12" s="65"/>
      <c r="G12" s="65"/>
      <c r="H12" s="65"/>
      <c r="I12" s="66" t="s">
        <v>9</v>
      </c>
      <c r="J12" s="66"/>
      <c r="K12" s="66"/>
    </row>
    <row r="13" spans="2:11" ht="80.25" customHeight="1">
      <c r="B13" s="67" t="s">
        <v>132</v>
      </c>
      <c r="C13" s="67"/>
      <c r="D13" s="68">
        <f>K231</f>
        <v>0</v>
      </c>
      <c r="E13" s="68"/>
      <c r="F13" s="68"/>
      <c r="G13" s="68"/>
      <c r="H13" s="68"/>
      <c r="I13" s="69" t="str">
        <f>_xlfn.IFERROR(IF(D13=0,"(INFORMAR AQUI O VALOR POR EXTENSO)",CONVERTERPARAEXTENSO(D13)),"(INFORMAR AQUI O VALOR POR EXTENSO)")</f>
        <v>(INFORMAR AQUI O VALOR POR EXTENSO)</v>
      </c>
      <c r="J13" s="69"/>
      <c r="K13" s="69"/>
    </row>
    <row r="15" spans="2:11" ht="15">
      <c r="B15" s="61" t="s">
        <v>10</v>
      </c>
      <c r="C15" s="61"/>
      <c r="D15" s="41"/>
      <c r="E15" s="70" t="str">
        <f>_xlfn.IFERROR(IF(D15="","(INFORMAR AQUI O PRAZO POR EXTENSO) dias","("&amp;EXTENSO(TRUNC(D15,0))&amp;")"&amp;" dias"),"(INFORMAR AQUI O PRAZO POR EXTENSO) dias")</f>
        <v>(INFORMAR AQUI O PRAZO POR EXTENSO) dias</v>
      </c>
      <c r="F15" s="70"/>
      <c r="G15" s="70"/>
      <c r="H15" s="70"/>
      <c r="I15" s="70"/>
      <c r="J15" s="70"/>
      <c r="K15" s="70"/>
    </row>
    <row r="17" spans="2:11" ht="15">
      <c r="B17" s="74" t="s">
        <v>11</v>
      </c>
      <c r="C17" s="74"/>
      <c r="D17" s="74"/>
      <c r="E17" s="74"/>
      <c r="F17" s="74"/>
      <c r="G17" s="74"/>
      <c r="H17" s="74"/>
      <c r="I17" s="74"/>
      <c r="J17" s="74"/>
      <c r="K17" s="74"/>
    </row>
    <row r="18" spans="2:11" ht="33.75" customHeight="1">
      <c r="B18" s="75" t="s">
        <v>12</v>
      </c>
      <c r="C18" s="75"/>
      <c r="D18" s="75"/>
      <c r="E18" s="75"/>
      <c r="F18" s="75"/>
      <c r="G18" s="75"/>
      <c r="H18" s="75"/>
      <c r="I18" s="75"/>
      <c r="J18" s="75"/>
      <c r="K18" s="75"/>
    </row>
    <row r="19" spans="1:14" ht="15">
      <c r="A19" s="3"/>
      <c r="B19" s="56"/>
      <c r="C19" s="56"/>
      <c r="D19" s="56"/>
      <c r="E19" s="56"/>
      <c r="F19" s="57"/>
      <c r="G19" s="57"/>
      <c r="H19" s="58"/>
      <c r="I19" s="56"/>
      <c r="J19" s="59"/>
      <c r="K19" s="59"/>
      <c r="L19" s="3"/>
      <c r="N19" s="55"/>
    </row>
    <row r="20" spans="2:14" ht="15">
      <c r="B20" s="65" t="s">
        <v>13</v>
      </c>
      <c r="C20" s="65" t="s">
        <v>14</v>
      </c>
      <c r="D20" s="65" t="s">
        <v>15</v>
      </c>
      <c r="E20" s="77" t="s">
        <v>16</v>
      </c>
      <c r="F20" s="73" t="s">
        <v>17</v>
      </c>
      <c r="G20" s="73"/>
      <c r="H20" s="73"/>
      <c r="I20" s="76" t="s">
        <v>18</v>
      </c>
      <c r="J20" s="64" t="s">
        <v>19</v>
      </c>
      <c r="K20" s="64" t="s">
        <v>20</v>
      </c>
      <c r="N20" s="72" t="s">
        <v>21</v>
      </c>
    </row>
    <row r="21" spans="2:14" ht="15.75" customHeight="1">
      <c r="B21" s="65"/>
      <c r="C21" s="65"/>
      <c r="D21" s="65"/>
      <c r="E21" s="77"/>
      <c r="F21" s="43" t="s">
        <v>30</v>
      </c>
      <c r="G21" s="43" t="s">
        <v>31</v>
      </c>
      <c r="H21" s="44" t="s">
        <v>32</v>
      </c>
      <c r="I21" s="76"/>
      <c r="J21" s="64"/>
      <c r="K21" s="64"/>
      <c r="N21" s="72"/>
    </row>
    <row r="22" spans="2:14" ht="15">
      <c r="B22" s="45" t="s">
        <v>33</v>
      </c>
      <c r="C22" s="60" t="s">
        <v>133</v>
      </c>
      <c r="D22" s="46"/>
      <c r="E22" s="47"/>
      <c r="F22" s="47"/>
      <c r="G22" s="47"/>
      <c r="H22" s="47"/>
      <c r="I22" s="48"/>
      <c r="J22" s="47"/>
      <c r="K22" s="49"/>
      <c r="N22" s="23"/>
    </row>
    <row r="23" spans="2:14" ht="15">
      <c r="B23" s="45" t="s">
        <v>34</v>
      </c>
      <c r="C23" s="60" t="s">
        <v>134</v>
      </c>
      <c r="D23" s="46"/>
      <c r="E23" s="47"/>
      <c r="F23" s="47"/>
      <c r="G23" s="47"/>
      <c r="H23" s="47">
        <f>IF(E23&lt;&gt;"",TRUNC(F23,2)+TRUNC(G23,2),"")</f>
      </c>
      <c r="I23" s="48"/>
      <c r="J23" s="47">
        <f>IF(E23&lt;&gt;"",TRUNC(H23*(1+TRUNC(I23,4)),2),"")</f>
      </c>
      <c r="K23" s="49">
        <f>IF(E23&lt;&gt;"",TRUNC(TRUNC(J23,2)*TRUNC(E23,2),2),"")</f>
      </c>
      <c r="N23" s="23"/>
    </row>
    <row r="24" spans="2:14" ht="28.5">
      <c r="B24" s="50" t="s">
        <v>54</v>
      </c>
      <c r="C24" s="50" t="s">
        <v>135</v>
      </c>
      <c r="D24" s="51" t="s">
        <v>136</v>
      </c>
      <c r="E24" s="52">
        <v>157.56</v>
      </c>
      <c r="F24" s="53"/>
      <c r="G24" s="53"/>
      <c r="H24" s="52">
        <f>IF(E24&lt;&gt;"",TRUNC(F24,2)+TRUNC(G24,2),"")</f>
        <v>0</v>
      </c>
      <c r="I24" s="54"/>
      <c r="J24" s="52">
        <f>IF(E24&lt;&gt;"",TRUNC(H24*(1+TRUNC(I24,4)),2),"")</f>
        <v>0</v>
      </c>
      <c r="K24" s="52">
        <f>IF(E24&lt;&gt;"",TRUNC(TRUNC(J24,2)*TRUNC(E24,2),2),"")</f>
        <v>0</v>
      </c>
      <c r="N24" s="23">
        <v>130.36</v>
      </c>
    </row>
    <row r="25" spans="2:14" ht="14.25">
      <c r="B25" s="50" t="s">
        <v>55</v>
      </c>
      <c r="C25" s="50" t="s">
        <v>137</v>
      </c>
      <c r="D25" s="51" t="s">
        <v>36</v>
      </c>
      <c r="E25" s="52">
        <v>3151.28</v>
      </c>
      <c r="F25" s="53"/>
      <c r="G25" s="53"/>
      <c r="H25" s="52">
        <f>IF(E25&lt;&gt;"",TRUNC(F25,2)+TRUNC(G25,2),"")</f>
        <v>0</v>
      </c>
      <c r="I25" s="54"/>
      <c r="J25" s="52">
        <f>IF(E25&lt;&gt;"",TRUNC(H25*(1+TRUNC(I25,4)),2),"")</f>
        <v>0</v>
      </c>
      <c r="K25" s="52">
        <f>IF(E25&lt;&gt;"",TRUNC(TRUNC(J25,2)*TRUNC(E25,2),2),"")</f>
        <v>0</v>
      </c>
      <c r="N25" s="23">
        <v>1.62</v>
      </c>
    </row>
    <row r="26" spans="2:14" ht="28.5">
      <c r="B26" s="50" t="s">
        <v>56</v>
      </c>
      <c r="C26" s="50" t="s">
        <v>138</v>
      </c>
      <c r="D26" s="51" t="s">
        <v>139</v>
      </c>
      <c r="E26" s="52">
        <v>378.15</v>
      </c>
      <c r="F26" s="53"/>
      <c r="G26" s="53"/>
      <c r="H26" s="52">
        <f aca="true" t="shared" si="0" ref="H26:H89">IF(E26&lt;&gt;"",TRUNC(F26,2)+TRUNC(G26,2),"")</f>
        <v>0</v>
      </c>
      <c r="I26" s="54"/>
      <c r="J26" s="52">
        <f aca="true" t="shared" si="1" ref="J26:J89">IF(E26&lt;&gt;"",TRUNC(H26*(1+TRUNC(I26,4)),2),"")</f>
        <v>0</v>
      </c>
      <c r="K26" s="52">
        <f aca="true" t="shared" si="2" ref="K26:K89">IF(E26&lt;&gt;"",TRUNC(TRUNC(J26,2)*TRUNC(E26,2),2),"")</f>
        <v>0</v>
      </c>
      <c r="N26" s="23">
        <v>366.86</v>
      </c>
    </row>
    <row r="27" spans="2:14" ht="15">
      <c r="B27" s="45" t="s">
        <v>35</v>
      </c>
      <c r="C27" s="60" t="s">
        <v>140</v>
      </c>
      <c r="D27" s="46"/>
      <c r="E27" s="47"/>
      <c r="F27" s="47"/>
      <c r="G27" s="47"/>
      <c r="H27" s="47">
        <f t="shared" si="0"/>
      </c>
      <c r="I27" s="48"/>
      <c r="J27" s="47">
        <f t="shared" si="1"/>
      </c>
      <c r="K27" s="49">
        <f t="shared" si="2"/>
      </c>
      <c r="N27" s="23"/>
    </row>
    <row r="28" spans="2:14" ht="14.25">
      <c r="B28" s="50" t="s">
        <v>57</v>
      </c>
      <c r="C28" s="50" t="s">
        <v>141</v>
      </c>
      <c r="D28" s="51" t="s">
        <v>42</v>
      </c>
      <c r="E28" s="52">
        <v>18</v>
      </c>
      <c r="F28" s="53"/>
      <c r="G28" s="53"/>
      <c r="H28" s="52">
        <f t="shared" si="0"/>
        <v>0</v>
      </c>
      <c r="I28" s="54"/>
      <c r="J28" s="52">
        <f t="shared" si="1"/>
        <v>0</v>
      </c>
      <c r="K28" s="52">
        <f t="shared" si="2"/>
        <v>0</v>
      </c>
      <c r="N28" s="23">
        <v>30.4</v>
      </c>
    </row>
    <row r="29" spans="2:14" ht="28.5">
      <c r="B29" s="50" t="s">
        <v>58</v>
      </c>
      <c r="C29" s="50" t="s">
        <v>142</v>
      </c>
      <c r="D29" s="51" t="s">
        <v>42</v>
      </c>
      <c r="E29" s="52">
        <v>4</v>
      </c>
      <c r="F29" s="53"/>
      <c r="G29" s="53"/>
      <c r="H29" s="52">
        <f t="shared" si="0"/>
        <v>0</v>
      </c>
      <c r="I29" s="54"/>
      <c r="J29" s="52">
        <f t="shared" si="1"/>
        <v>0</v>
      </c>
      <c r="K29" s="52">
        <f t="shared" si="2"/>
        <v>0</v>
      </c>
      <c r="N29" s="23">
        <v>167.09</v>
      </c>
    </row>
    <row r="30" spans="2:14" ht="28.5">
      <c r="B30" s="50" t="s">
        <v>143</v>
      </c>
      <c r="C30" s="50" t="s">
        <v>144</v>
      </c>
      <c r="D30" s="51" t="s">
        <v>42</v>
      </c>
      <c r="E30" s="52">
        <v>18</v>
      </c>
      <c r="F30" s="53"/>
      <c r="G30" s="53"/>
      <c r="H30" s="52">
        <f t="shared" si="0"/>
        <v>0</v>
      </c>
      <c r="I30" s="54"/>
      <c r="J30" s="52">
        <f t="shared" si="1"/>
        <v>0</v>
      </c>
      <c r="K30" s="52">
        <f t="shared" si="2"/>
        <v>0</v>
      </c>
      <c r="N30" s="23">
        <v>140.66</v>
      </c>
    </row>
    <row r="31" spans="2:14" ht="15">
      <c r="B31" s="45" t="s">
        <v>59</v>
      </c>
      <c r="C31" s="60" t="s">
        <v>145</v>
      </c>
      <c r="D31" s="46"/>
      <c r="E31" s="47"/>
      <c r="F31" s="47"/>
      <c r="G31" s="47"/>
      <c r="H31" s="47">
        <f t="shared" si="0"/>
      </c>
      <c r="I31" s="48"/>
      <c r="J31" s="47">
        <f t="shared" si="1"/>
      </c>
      <c r="K31" s="49">
        <f t="shared" si="2"/>
      </c>
      <c r="N31" s="23"/>
    </row>
    <row r="32" spans="2:14" ht="28.5">
      <c r="B32" s="50" t="s">
        <v>60</v>
      </c>
      <c r="C32" s="50" t="s">
        <v>146</v>
      </c>
      <c r="D32" s="51" t="s">
        <v>42</v>
      </c>
      <c r="E32" s="52">
        <v>2</v>
      </c>
      <c r="F32" s="53"/>
      <c r="G32" s="53"/>
      <c r="H32" s="52">
        <f t="shared" si="0"/>
        <v>0</v>
      </c>
      <c r="I32" s="54"/>
      <c r="J32" s="52">
        <f t="shared" si="1"/>
        <v>0</v>
      </c>
      <c r="K32" s="52">
        <f t="shared" si="2"/>
        <v>0</v>
      </c>
      <c r="N32" s="23">
        <v>245.41</v>
      </c>
    </row>
    <row r="33" spans="2:14" ht="28.5">
      <c r="B33" s="50" t="s">
        <v>147</v>
      </c>
      <c r="C33" s="50" t="s">
        <v>148</v>
      </c>
      <c r="D33" s="51" t="s">
        <v>42</v>
      </c>
      <c r="E33" s="52">
        <v>1</v>
      </c>
      <c r="F33" s="53"/>
      <c r="G33" s="53"/>
      <c r="H33" s="52">
        <f t="shared" si="0"/>
        <v>0</v>
      </c>
      <c r="I33" s="54"/>
      <c r="J33" s="52">
        <f t="shared" si="1"/>
        <v>0</v>
      </c>
      <c r="K33" s="52">
        <f t="shared" si="2"/>
        <v>0</v>
      </c>
      <c r="N33" s="23">
        <v>242.7</v>
      </c>
    </row>
    <row r="34" spans="2:14" ht="15">
      <c r="B34" s="45" t="s">
        <v>61</v>
      </c>
      <c r="C34" s="60" t="s">
        <v>149</v>
      </c>
      <c r="D34" s="46"/>
      <c r="E34" s="47"/>
      <c r="F34" s="47"/>
      <c r="G34" s="47"/>
      <c r="H34" s="47">
        <f t="shared" si="0"/>
      </c>
      <c r="I34" s="48"/>
      <c r="J34" s="47">
        <f t="shared" si="1"/>
      </c>
      <c r="K34" s="49">
        <f t="shared" si="2"/>
      </c>
      <c r="N34" s="23"/>
    </row>
    <row r="35" spans="2:14" ht="28.5">
      <c r="B35" s="50" t="s">
        <v>62</v>
      </c>
      <c r="C35" s="50" t="s">
        <v>150</v>
      </c>
      <c r="D35" s="51" t="s">
        <v>151</v>
      </c>
      <c r="E35" s="52">
        <v>35.65</v>
      </c>
      <c r="F35" s="53"/>
      <c r="G35" s="53"/>
      <c r="H35" s="52">
        <f t="shared" si="0"/>
        <v>0</v>
      </c>
      <c r="I35" s="54"/>
      <c r="J35" s="52">
        <f t="shared" si="1"/>
        <v>0</v>
      </c>
      <c r="K35" s="52">
        <f t="shared" si="2"/>
        <v>0</v>
      </c>
      <c r="N35" s="23">
        <v>23</v>
      </c>
    </row>
    <row r="36" spans="2:14" ht="28.5">
      <c r="B36" s="50" t="s">
        <v>152</v>
      </c>
      <c r="C36" s="50" t="s">
        <v>153</v>
      </c>
      <c r="D36" s="51" t="s">
        <v>151</v>
      </c>
      <c r="E36" s="52">
        <v>4.36</v>
      </c>
      <c r="F36" s="53"/>
      <c r="G36" s="53"/>
      <c r="H36" s="52">
        <f t="shared" si="0"/>
        <v>0</v>
      </c>
      <c r="I36" s="54"/>
      <c r="J36" s="52">
        <f t="shared" si="1"/>
        <v>0</v>
      </c>
      <c r="K36" s="52">
        <f t="shared" si="2"/>
        <v>0</v>
      </c>
      <c r="N36" s="23">
        <v>38.04</v>
      </c>
    </row>
    <row r="37" spans="2:14" ht="28.5">
      <c r="B37" s="50" t="s">
        <v>154</v>
      </c>
      <c r="C37" s="50" t="s">
        <v>155</v>
      </c>
      <c r="D37" s="51" t="s">
        <v>151</v>
      </c>
      <c r="E37" s="52">
        <v>1.25</v>
      </c>
      <c r="F37" s="53"/>
      <c r="G37" s="53"/>
      <c r="H37" s="52">
        <f t="shared" si="0"/>
        <v>0</v>
      </c>
      <c r="I37" s="54"/>
      <c r="J37" s="52">
        <f t="shared" si="1"/>
        <v>0</v>
      </c>
      <c r="K37" s="52">
        <f t="shared" si="2"/>
        <v>0</v>
      </c>
      <c r="N37" s="23">
        <v>38.04</v>
      </c>
    </row>
    <row r="38" spans="2:14" ht="28.5">
      <c r="B38" s="50" t="s">
        <v>156</v>
      </c>
      <c r="C38" s="50" t="s">
        <v>157</v>
      </c>
      <c r="D38" s="51" t="s">
        <v>151</v>
      </c>
      <c r="E38" s="52">
        <v>24.48</v>
      </c>
      <c r="F38" s="53"/>
      <c r="G38" s="53"/>
      <c r="H38" s="52">
        <f t="shared" si="0"/>
        <v>0</v>
      </c>
      <c r="I38" s="54"/>
      <c r="J38" s="52">
        <f t="shared" si="1"/>
        <v>0</v>
      </c>
      <c r="K38" s="52">
        <f t="shared" si="2"/>
        <v>0</v>
      </c>
      <c r="N38" s="23">
        <v>38.04</v>
      </c>
    </row>
    <row r="39" spans="2:14" ht="15">
      <c r="B39" s="45" t="s">
        <v>37</v>
      </c>
      <c r="C39" s="60" t="s">
        <v>158</v>
      </c>
      <c r="D39" s="46"/>
      <c r="E39" s="47"/>
      <c r="F39" s="47"/>
      <c r="G39" s="47"/>
      <c r="H39" s="47">
        <f t="shared" si="0"/>
      </c>
      <c r="I39" s="48"/>
      <c r="J39" s="47">
        <f t="shared" si="1"/>
      </c>
      <c r="K39" s="49">
        <f t="shared" si="2"/>
      </c>
      <c r="N39" s="23"/>
    </row>
    <row r="40" spans="2:14" ht="15">
      <c r="B40" s="45" t="s">
        <v>38</v>
      </c>
      <c r="C40" s="60" t="s">
        <v>134</v>
      </c>
      <c r="D40" s="46"/>
      <c r="E40" s="47"/>
      <c r="F40" s="47"/>
      <c r="G40" s="47"/>
      <c r="H40" s="47">
        <f t="shared" si="0"/>
      </c>
      <c r="I40" s="48"/>
      <c r="J40" s="47">
        <f t="shared" si="1"/>
      </c>
      <c r="K40" s="49">
        <f t="shared" si="2"/>
      </c>
      <c r="N40" s="23"/>
    </row>
    <row r="41" spans="2:14" ht="14.25">
      <c r="B41" s="50" t="s">
        <v>63</v>
      </c>
      <c r="C41" s="50" t="s">
        <v>137</v>
      </c>
      <c r="D41" s="51" t="s">
        <v>36</v>
      </c>
      <c r="E41" s="52">
        <v>5229</v>
      </c>
      <c r="F41" s="53"/>
      <c r="G41" s="53"/>
      <c r="H41" s="52">
        <f t="shared" si="0"/>
        <v>0</v>
      </c>
      <c r="I41" s="54"/>
      <c r="J41" s="52">
        <f t="shared" si="1"/>
        <v>0</v>
      </c>
      <c r="K41" s="52">
        <f t="shared" si="2"/>
        <v>0</v>
      </c>
      <c r="N41" s="23">
        <v>1.62</v>
      </c>
    </row>
    <row r="42" spans="2:14" ht="28.5">
      <c r="B42" s="50" t="s">
        <v>64</v>
      </c>
      <c r="C42" s="50" t="s">
        <v>138</v>
      </c>
      <c r="D42" s="51" t="s">
        <v>139</v>
      </c>
      <c r="E42" s="52">
        <v>501.98</v>
      </c>
      <c r="F42" s="53"/>
      <c r="G42" s="53"/>
      <c r="H42" s="52">
        <f t="shared" si="0"/>
        <v>0</v>
      </c>
      <c r="I42" s="54"/>
      <c r="J42" s="52">
        <f t="shared" si="1"/>
        <v>0</v>
      </c>
      <c r="K42" s="52">
        <f t="shared" si="2"/>
        <v>0</v>
      </c>
      <c r="N42" s="23">
        <v>366.86</v>
      </c>
    </row>
    <row r="43" spans="2:14" ht="15">
      <c r="B43" s="45" t="s">
        <v>48</v>
      </c>
      <c r="C43" s="60" t="s">
        <v>140</v>
      </c>
      <c r="D43" s="46"/>
      <c r="E43" s="47"/>
      <c r="F43" s="47"/>
      <c r="G43" s="47"/>
      <c r="H43" s="47">
        <f t="shared" si="0"/>
      </c>
      <c r="I43" s="48"/>
      <c r="J43" s="47">
        <f t="shared" si="1"/>
      </c>
      <c r="K43" s="49">
        <f t="shared" si="2"/>
      </c>
      <c r="N43" s="23"/>
    </row>
    <row r="44" spans="2:14" ht="14.25">
      <c r="B44" s="50" t="s">
        <v>65</v>
      </c>
      <c r="C44" s="50" t="s">
        <v>141</v>
      </c>
      <c r="D44" s="51" t="s">
        <v>42</v>
      </c>
      <c r="E44" s="52">
        <v>25</v>
      </c>
      <c r="F44" s="53"/>
      <c r="G44" s="53"/>
      <c r="H44" s="52">
        <f t="shared" si="0"/>
        <v>0</v>
      </c>
      <c r="I44" s="54"/>
      <c r="J44" s="52">
        <f t="shared" si="1"/>
        <v>0</v>
      </c>
      <c r="K44" s="52">
        <f t="shared" si="2"/>
        <v>0</v>
      </c>
      <c r="N44" s="23">
        <v>30.4</v>
      </c>
    </row>
    <row r="45" spans="2:14" ht="28.5">
      <c r="B45" s="50" t="s">
        <v>66</v>
      </c>
      <c r="C45" s="50" t="s">
        <v>142</v>
      </c>
      <c r="D45" s="51" t="s">
        <v>42</v>
      </c>
      <c r="E45" s="52">
        <v>5</v>
      </c>
      <c r="F45" s="53"/>
      <c r="G45" s="53"/>
      <c r="H45" s="52">
        <f t="shared" si="0"/>
        <v>0</v>
      </c>
      <c r="I45" s="54"/>
      <c r="J45" s="52">
        <f t="shared" si="1"/>
        <v>0</v>
      </c>
      <c r="K45" s="52">
        <f t="shared" si="2"/>
        <v>0</v>
      </c>
      <c r="N45" s="23">
        <v>167.09</v>
      </c>
    </row>
    <row r="46" spans="2:14" ht="28.5">
      <c r="B46" s="50" t="s">
        <v>67</v>
      </c>
      <c r="C46" s="50" t="s">
        <v>144</v>
      </c>
      <c r="D46" s="51" t="s">
        <v>42</v>
      </c>
      <c r="E46" s="52">
        <v>25</v>
      </c>
      <c r="F46" s="53"/>
      <c r="G46" s="53"/>
      <c r="H46" s="52">
        <f t="shared" si="0"/>
        <v>0</v>
      </c>
      <c r="I46" s="54"/>
      <c r="J46" s="52">
        <f t="shared" si="1"/>
        <v>0</v>
      </c>
      <c r="K46" s="52">
        <f t="shared" si="2"/>
        <v>0</v>
      </c>
      <c r="N46" s="23">
        <v>140.66</v>
      </c>
    </row>
    <row r="47" spans="2:14" ht="15">
      <c r="B47" s="45" t="s">
        <v>51</v>
      </c>
      <c r="C47" s="60" t="s">
        <v>145</v>
      </c>
      <c r="D47" s="46"/>
      <c r="E47" s="47"/>
      <c r="F47" s="47"/>
      <c r="G47" s="47"/>
      <c r="H47" s="47">
        <f t="shared" si="0"/>
      </c>
      <c r="I47" s="48"/>
      <c r="J47" s="47">
        <f t="shared" si="1"/>
      </c>
      <c r="K47" s="49">
        <f t="shared" si="2"/>
      </c>
      <c r="N47" s="23"/>
    </row>
    <row r="48" spans="2:14" ht="28.5">
      <c r="B48" s="50" t="s">
        <v>68</v>
      </c>
      <c r="C48" s="50" t="s">
        <v>146</v>
      </c>
      <c r="D48" s="51" t="s">
        <v>42</v>
      </c>
      <c r="E48" s="52">
        <v>10</v>
      </c>
      <c r="F48" s="53"/>
      <c r="G48" s="53"/>
      <c r="H48" s="52">
        <f t="shared" si="0"/>
        <v>0</v>
      </c>
      <c r="I48" s="54"/>
      <c r="J48" s="52">
        <f t="shared" si="1"/>
        <v>0</v>
      </c>
      <c r="K48" s="52">
        <f t="shared" si="2"/>
        <v>0</v>
      </c>
      <c r="N48" s="23">
        <v>245.41</v>
      </c>
    </row>
    <row r="49" spans="2:14" ht="28.5">
      <c r="B49" s="50" t="s">
        <v>69</v>
      </c>
      <c r="C49" s="50" t="s">
        <v>159</v>
      </c>
      <c r="D49" s="51" t="s">
        <v>42</v>
      </c>
      <c r="E49" s="52">
        <v>4</v>
      </c>
      <c r="F49" s="53"/>
      <c r="G49" s="53"/>
      <c r="H49" s="52">
        <f t="shared" si="0"/>
        <v>0</v>
      </c>
      <c r="I49" s="54"/>
      <c r="J49" s="52">
        <f t="shared" si="1"/>
        <v>0</v>
      </c>
      <c r="K49" s="52">
        <f t="shared" si="2"/>
        <v>0</v>
      </c>
      <c r="N49" s="23">
        <v>172.58</v>
      </c>
    </row>
    <row r="50" spans="2:14" ht="28.5">
      <c r="B50" s="50" t="s">
        <v>70</v>
      </c>
      <c r="C50" s="50" t="s">
        <v>160</v>
      </c>
      <c r="D50" s="51" t="s">
        <v>42</v>
      </c>
      <c r="E50" s="52">
        <v>2</v>
      </c>
      <c r="F50" s="53"/>
      <c r="G50" s="53"/>
      <c r="H50" s="52">
        <f t="shared" si="0"/>
        <v>0</v>
      </c>
      <c r="I50" s="54"/>
      <c r="J50" s="52">
        <f t="shared" si="1"/>
        <v>0</v>
      </c>
      <c r="K50" s="52">
        <f t="shared" si="2"/>
        <v>0</v>
      </c>
      <c r="N50" s="23">
        <v>186.07</v>
      </c>
    </row>
    <row r="51" spans="2:14" ht="15">
      <c r="B51" s="45" t="s">
        <v>161</v>
      </c>
      <c r="C51" s="60" t="s">
        <v>149</v>
      </c>
      <c r="D51" s="46"/>
      <c r="E51" s="47"/>
      <c r="F51" s="47"/>
      <c r="G51" s="47"/>
      <c r="H51" s="47">
        <f t="shared" si="0"/>
      </c>
      <c r="I51" s="48"/>
      <c r="J51" s="47">
        <f t="shared" si="1"/>
      </c>
      <c r="K51" s="49">
        <f t="shared" si="2"/>
      </c>
      <c r="N51" s="23"/>
    </row>
    <row r="52" spans="2:14" ht="28.5">
      <c r="B52" s="50" t="s">
        <v>162</v>
      </c>
      <c r="C52" s="50" t="s">
        <v>150</v>
      </c>
      <c r="D52" s="51" t="s">
        <v>151</v>
      </c>
      <c r="E52" s="52">
        <v>51.9</v>
      </c>
      <c r="F52" s="53"/>
      <c r="G52" s="53"/>
      <c r="H52" s="52">
        <f t="shared" si="0"/>
        <v>0</v>
      </c>
      <c r="I52" s="54"/>
      <c r="J52" s="52">
        <f t="shared" si="1"/>
        <v>0</v>
      </c>
      <c r="K52" s="52">
        <f t="shared" si="2"/>
        <v>0</v>
      </c>
      <c r="N52" s="23">
        <v>23</v>
      </c>
    </row>
    <row r="53" spans="2:14" ht="28.5">
      <c r="B53" s="50" t="s">
        <v>163</v>
      </c>
      <c r="C53" s="50" t="s">
        <v>164</v>
      </c>
      <c r="D53" s="51" t="s">
        <v>151</v>
      </c>
      <c r="E53" s="52">
        <v>5.16</v>
      </c>
      <c r="F53" s="53"/>
      <c r="G53" s="53"/>
      <c r="H53" s="52">
        <f t="shared" si="0"/>
        <v>0</v>
      </c>
      <c r="I53" s="54"/>
      <c r="J53" s="52">
        <f t="shared" si="1"/>
        <v>0</v>
      </c>
      <c r="K53" s="52">
        <f t="shared" si="2"/>
        <v>0</v>
      </c>
      <c r="N53" s="23">
        <v>38.04</v>
      </c>
    </row>
    <row r="54" spans="2:14" ht="28.5">
      <c r="B54" s="50" t="s">
        <v>165</v>
      </c>
      <c r="C54" s="50" t="s">
        <v>155</v>
      </c>
      <c r="D54" s="51" t="s">
        <v>151</v>
      </c>
      <c r="E54" s="52">
        <v>12.5</v>
      </c>
      <c r="F54" s="53"/>
      <c r="G54" s="53"/>
      <c r="H54" s="52">
        <f t="shared" si="0"/>
        <v>0</v>
      </c>
      <c r="I54" s="54"/>
      <c r="J54" s="52">
        <f t="shared" si="1"/>
        <v>0</v>
      </c>
      <c r="K54" s="52">
        <f t="shared" si="2"/>
        <v>0</v>
      </c>
      <c r="N54" s="23">
        <v>38.04</v>
      </c>
    </row>
    <row r="55" spans="2:14" ht="28.5">
      <c r="B55" s="50" t="s">
        <v>166</v>
      </c>
      <c r="C55" s="50" t="s">
        <v>157</v>
      </c>
      <c r="D55" s="51" t="s">
        <v>151</v>
      </c>
      <c r="E55" s="52">
        <v>76.56</v>
      </c>
      <c r="F55" s="53"/>
      <c r="G55" s="53"/>
      <c r="H55" s="52">
        <f t="shared" si="0"/>
        <v>0</v>
      </c>
      <c r="I55" s="54"/>
      <c r="J55" s="52">
        <f t="shared" si="1"/>
        <v>0</v>
      </c>
      <c r="K55" s="52">
        <f t="shared" si="2"/>
        <v>0</v>
      </c>
      <c r="N55" s="23">
        <v>38.04</v>
      </c>
    </row>
    <row r="56" spans="2:14" ht="28.5">
      <c r="B56" s="50" t="s">
        <v>167</v>
      </c>
      <c r="C56" s="50" t="s">
        <v>168</v>
      </c>
      <c r="D56" s="51" t="s">
        <v>42</v>
      </c>
      <c r="E56" s="52">
        <v>47</v>
      </c>
      <c r="F56" s="53"/>
      <c r="G56" s="53"/>
      <c r="H56" s="52">
        <f t="shared" si="0"/>
        <v>0</v>
      </c>
      <c r="I56" s="54"/>
      <c r="J56" s="52">
        <f t="shared" si="1"/>
        <v>0</v>
      </c>
      <c r="K56" s="52">
        <f t="shared" si="2"/>
        <v>0</v>
      </c>
      <c r="N56" s="23">
        <v>49.13</v>
      </c>
    </row>
    <row r="57" spans="2:14" ht="15">
      <c r="B57" s="45" t="s">
        <v>40</v>
      </c>
      <c r="C57" s="60" t="s">
        <v>169</v>
      </c>
      <c r="D57" s="46"/>
      <c r="E57" s="47"/>
      <c r="F57" s="47"/>
      <c r="G57" s="47"/>
      <c r="H57" s="47">
        <f t="shared" si="0"/>
      </c>
      <c r="I57" s="48"/>
      <c r="J57" s="47">
        <f t="shared" si="1"/>
      </c>
      <c r="K57" s="49">
        <f t="shared" si="2"/>
      </c>
      <c r="N57" s="23"/>
    </row>
    <row r="58" spans="2:14" ht="15">
      <c r="B58" s="45" t="s">
        <v>41</v>
      </c>
      <c r="C58" s="60" t="s">
        <v>134</v>
      </c>
      <c r="D58" s="46"/>
      <c r="E58" s="47"/>
      <c r="F58" s="47"/>
      <c r="G58" s="47"/>
      <c r="H58" s="47">
        <f t="shared" si="0"/>
      </c>
      <c r="I58" s="48"/>
      <c r="J58" s="47">
        <f t="shared" si="1"/>
      </c>
      <c r="K58" s="49">
        <f t="shared" si="2"/>
      </c>
      <c r="N58" s="23"/>
    </row>
    <row r="59" spans="2:14" ht="28.5">
      <c r="B59" s="50" t="s">
        <v>71</v>
      </c>
      <c r="C59" s="50" t="s">
        <v>135</v>
      </c>
      <c r="D59" s="51" t="s">
        <v>136</v>
      </c>
      <c r="E59" s="52">
        <v>140.18</v>
      </c>
      <c r="F59" s="53"/>
      <c r="G59" s="53"/>
      <c r="H59" s="52">
        <f t="shared" si="0"/>
        <v>0</v>
      </c>
      <c r="I59" s="54"/>
      <c r="J59" s="52">
        <f t="shared" si="1"/>
        <v>0</v>
      </c>
      <c r="K59" s="52">
        <f t="shared" si="2"/>
        <v>0</v>
      </c>
      <c r="N59" s="23">
        <v>130.36</v>
      </c>
    </row>
    <row r="60" spans="2:14" ht="14.25">
      <c r="B60" s="50" t="s">
        <v>72</v>
      </c>
      <c r="C60" s="50" t="s">
        <v>137</v>
      </c>
      <c r="D60" s="51" t="s">
        <v>36</v>
      </c>
      <c r="E60" s="52">
        <v>5607.2</v>
      </c>
      <c r="F60" s="53"/>
      <c r="G60" s="53"/>
      <c r="H60" s="52">
        <f t="shared" si="0"/>
        <v>0</v>
      </c>
      <c r="I60" s="54"/>
      <c r="J60" s="52">
        <f t="shared" si="1"/>
        <v>0</v>
      </c>
      <c r="K60" s="52">
        <f t="shared" si="2"/>
        <v>0</v>
      </c>
      <c r="N60" s="23">
        <v>1.62</v>
      </c>
    </row>
    <row r="61" spans="2:14" ht="28.5">
      <c r="B61" s="50" t="s">
        <v>73</v>
      </c>
      <c r="C61" s="50" t="s">
        <v>138</v>
      </c>
      <c r="D61" s="51" t="s">
        <v>139</v>
      </c>
      <c r="E61" s="52">
        <v>269.15</v>
      </c>
      <c r="F61" s="53"/>
      <c r="G61" s="53"/>
      <c r="H61" s="52">
        <f t="shared" si="0"/>
        <v>0</v>
      </c>
      <c r="I61" s="54"/>
      <c r="J61" s="52">
        <f t="shared" si="1"/>
        <v>0</v>
      </c>
      <c r="K61" s="52">
        <f t="shared" si="2"/>
        <v>0</v>
      </c>
      <c r="N61" s="23">
        <v>366.86</v>
      </c>
    </row>
    <row r="62" spans="2:14" ht="28.5">
      <c r="B62" s="50" t="s">
        <v>74</v>
      </c>
      <c r="C62" s="50" t="s">
        <v>170</v>
      </c>
      <c r="D62" s="51" t="s">
        <v>139</v>
      </c>
      <c r="E62" s="52">
        <v>269.15</v>
      </c>
      <c r="F62" s="53"/>
      <c r="G62" s="53"/>
      <c r="H62" s="52">
        <f t="shared" si="0"/>
        <v>0</v>
      </c>
      <c r="I62" s="54"/>
      <c r="J62" s="52">
        <f t="shared" si="1"/>
        <v>0</v>
      </c>
      <c r="K62" s="52">
        <f t="shared" si="2"/>
        <v>0</v>
      </c>
      <c r="N62" s="23">
        <v>328.46</v>
      </c>
    </row>
    <row r="63" spans="2:14" ht="15">
      <c r="B63" s="45" t="s">
        <v>49</v>
      </c>
      <c r="C63" s="60" t="s">
        <v>140</v>
      </c>
      <c r="D63" s="46"/>
      <c r="E63" s="47"/>
      <c r="F63" s="47"/>
      <c r="G63" s="47"/>
      <c r="H63" s="47">
        <f t="shared" si="0"/>
      </c>
      <c r="I63" s="48"/>
      <c r="J63" s="47">
        <f t="shared" si="1"/>
      </c>
      <c r="K63" s="49">
        <f t="shared" si="2"/>
      </c>
      <c r="N63" s="23"/>
    </row>
    <row r="64" spans="2:14" ht="14.25">
      <c r="B64" s="50" t="s">
        <v>75</v>
      </c>
      <c r="C64" s="50" t="s">
        <v>141</v>
      </c>
      <c r="D64" s="51" t="s">
        <v>42</v>
      </c>
      <c r="E64" s="52">
        <v>14</v>
      </c>
      <c r="F64" s="53"/>
      <c r="G64" s="53"/>
      <c r="H64" s="52">
        <f t="shared" si="0"/>
        <v>0</v>
      </c>
      <c r="I64" s="54"/>
      <c r="J64" s="52">
        <f t="shared" si="1"/>
        <v>0</v>
      </c>
      <c r="K64" s="52">
        <f t="shared" si="2"/>
        <v>0</v>
      </c>
      <c r="N64" s="23">
        <v>30.4</v>
      </c>
    </row>
    <row r="65" spans="2:14" ht="28.5">
      <c r="B65" s="50" t="s">
        <v>76</v>
      </c>
      <c r="C65" s="50" t="s">
        <v>142</v>
      </c>
      <c r="D65" s="51" t="s">
        <v>42</v>
      </c>
      <c r="E65" s="52">
        <v>1</v>
      </c>
      <c r="F65" s="53"/>
      <c r="G65" s="53"/>
      <c r="H65" s="52">
        <f t="shared" si="0"/>
        <v>0</v>
      </c>
      <c r="I65" s="54"/>
      <c r="J65" s="52">
        <f t="shared" si="1"/>
        <v>0</v>
      </c>
      <c r="K65" s="52">
        <f t="shared" si="2"/>
        <v>0</v>
      </c>
      <c r="N65" s="23">
        <v>167.09</v>
      </c>
    </row>
    <row r="66" spans="2:14" ht="28.5">
      <c r="B66" s="50" t="s">
        <v>77</v>
      </c>
      <c r="C66" s="50" t="s">
        <v>144</v>
      </c>
      <c r="D66" s="51" t="s">
        <v>42</v>
      </c>
      <c r="E66" s="52">
        <v>14</v>
      </c>
      <c r="F66" s="53"/>
      <c r="G66" s="53"/>
      <c r="H66" s="52">
        <f t="shared" si="0"/>
        <v>0</v>
      </c>
      <c r="I66" s="54"/>
      <c r="J66" s="52">
        <f t="shared" si="1"/>
        <v>0</v>
      </c>
      <c r="K66" s="52">
        <f t="shared" si="2"/>
        <v>0</v>
      </c>
      <c r="N66" s="23">
        <v>140.66</v>
      </c>
    </row>
    <row r="67" spans="2:14" ht="15">
      <c r="B67" s="45" t="s">
        <v>52</v>
      </c>
      <c r="C67" s="60" t="s">
        <v>145</v>
      </c>
      <c r="D67" s="46"/>
      <c r="E67" s="47"/>
      <c r="F67" s="47"/>
      <c r="G67" s="47"/>
      <c r="H67" s="47">
        <f t="shared" si="0"/>
      </c>
      <c r="I67" s="48"/>
      <c r="J67" s="47">
        <f t="shared" si="1"/>
      </c>
      <c r="K67" s="49">
        <f t="shared" si="2"/>
      </c>
      <c r="N67" s="23"/>
    </row>
    <row r="68" spans="2:14" ht="28.5">
      <c r="B68" s="50" t="s">
        <v>78</v>
      </c>
      <c r="C68" s="50" t="s">
        <v>146</v>
      </c>
      <c r="D68" s="51" t="s">
        <v>42</v>
      </c>
      <c r="E68" s="52">
        <v>2</v>
      </c>
      <c r="F68" s="53"/>
      <c r="G68" s="53"/>
      <c r="H68" s="52">
        <f t="shared" si="0"/>
        <v>0</v>
      </c>
      <c r="I68" s="54"/>
      <c r="J68" s="52">
        <f t="shared" si="1"/>
        <v>0</v>
      </c>
      <c r="K68" s="52">
        <f t="shared" si="2"/>
        <v>0</v>
      </c>
      <c r="N68" s="23">
        <v>245.41</v>
      </c>
    </row>
    <row r="69" spans="2:14" ht="28.5">
      <c r="B69" s="50" t="s">
        <v>171</v>
      </c>
      <c r="C69" s="50" t="s">
        <v>159</v>
      </c>
      <c r="D69" s="51" t="s">
        <v>42</v>
      </c>
      <c r="E69" s="52">
        <v>2</v>
      </c>
      <c r="F69" s="53"/>
      <c r="G69" s="53"/>
      <c r="H69" s="52">
        <f t="shared" si="0"/>
        <v>0</v>
      </c>
      <c r="I69" s="54"/>
      <c r="J69" s="52">
        <f t="shared" si="1"/>
        <v>0</v>
      </c>
      <c r="K69" s="52">
        <f t="shared" si="2"/>
        <v>0</v>
      </c>
      <c r="N69" s="23">
        <v>172.58</v>
      </c>
    </row>
    <row r="70" spans="2:14" ht="28.5">
      <c r="B70" s="50" t="s">
        <v>172</v>
      </c>
      <c r="C70" s="50" t="s">
        <v>148</v>
      </c>
      <c r="D70" s="51" t="s">
        <v>42</v>
      </c>
      <c r="E70" s="52">
        <v>1</v>
      </c>
      <c r="F70" s="53"/>
      <c r="G70" s="53"/>
      <c r="H70" s="52">
        <f t="shared" si="0"/>
        <v>0</v>
      </c>
      <c r="I70" s="54"/>
      <c r="J70" s="52">
        <f t="shared" si="1"/>
        <v>0</v>
      </c>
      <c r="K70" s="52">
        <f t="shared" si="2"/>
        <v>0</v>
      </c>
      <c r="N70" s="23">
        <v>242.7</v>
      </c>
    </row>
    <row r="71" spans="2:14" ht="28.5">
      <c r="B71" s="50" t="s">
        <v>173</v>
      </c>
      <c r="C71" s="50" t="s">
        <v>160</v>
      </c>
      <c r="D71" s="51" t="s">
        <v>42</v>
      </c>
      <c r="E71" s="52">
        <v>2</v>
      </c>
      <c r="F71" s="53"/>
      <c r="G71" s="53"/>
      <c r="H71" s="52">
        <f t="shared" si="0"/>
        <v>0</v>
      </c>
      <c r="I71" s="54"/>
      <c r="J71" s="52">
        <f t="shared" si="1"/>
        <v>0</v>
      </c>
      <c r="K71" s="52">
        <f t="shared" si="2"/>
        <v>0</v>
      </c>
      <c r="N71" s="23">
        <v>186.07</v>
      </c>
    </row>
    <row r="72" spans="2:14" ht="15">
      <c r="B72" s="45" t="s">
        <v>174</v>
      </c>
      <c r="C72" s="60" t="s">
        <v>149</v>
      </c>
      <c r="D72" s="46"/>
      <c r="E72" s="47"/>
      <c r="F72" s="47"/>
      <c r="G72" s="47"/>
      <c r="H72" s="47">
        <f t="shared" si="0"/>
      </c>
      <c r="I72" s="48"/>
      <c r="J72" s="47">
        <f t="shared" si="1"/>
      </c>
      <c r="K72" s="49">
        <f t="shared" si="2"/>
      </c>
      <c r="N72" s="23"/>
    </row>
    <row r="73" spans="2:14" ht="28.5">
      <c r="B73" s="50" t="s">
        <v>175</v>
      </c>
      <c r="C73" s="50" t="s">
        <v>150</v>
      </c>
      <c r="D73" s="51" t="s">
        <v>151</v>
      </c>
      <c r="E73" s="52">
        <v>44.9</v>
      </c>
      <c r="F73" s="53"/>
      <c r="G73" s="53"/>
      <c r="H73" s="52">
        <f t="shared" si="0"/>
        <v>0</v>
      </c>
      <c r="I73" s="54"/>
      <c r="J73" s="52">
        <f t="shared" si="1"/>
        <v>0</v>
      </c>
      <c r="K73" s="52">
        <f t="shared" si="2"/>
        <v>0</v>
      </c>
      <c r="N73" s="23">
        <v>23</v>
      </c>
    </row>
    <row r="74" spans="2:14" ht="28.5">
      <c r="B74" s="50" t="s">
        <v>176</v>
      </c>
      <c r="C74" s="50" t="s">
        <v>164</v>
      </c>
      <c r="D74" s="51" t="s">
        <v>151</v>
      </c>
      <c r="E74" s="52">
        <v>2.58</v>
      </c>
      <c r="F74" s="53"/>
      <c r="G74" s="53"/>
      <c r="H74" s="52">
        <f t="shared" si="0"/>
        <v>0</v>
      </c>
      <c r="I74" s="54"/>
      <c r="J74" s="52">
        <f t="shared" si="1"/>
        <v>0</v>
      </c>
      <c r="K74" s="52">
        <f t="shared" si="2"/>
        <v>0</v>
      </c>
      <c r="N74" s="23">
        <v>38.04</v>
      </c>
    </row>
    <row r="75" spans="2:14" ht="28.5">
      <c r="B75" s="50" t="s">
        <v>177</v>
      </c>
      <c r="C75" s="50" t="s">
        <v>153</v>
      </c>
      <c r="D75" s="51" t="s">
        <v>151</v>
      </c>
      <c r="E75" s="52">
        <v>4.36</v>
      </c>
      <c r="F75" s="53"/>
      <c r="G75" s="53"/>
      <c r="H75" s="52">
        <f t="shared" si="0"/>
        <v>0</v>
      </c>
      <c r="I75" s="54"/>
      <c r="J75" s="52">
        <f t="shared" si="1"/>
        <v>0</v>
      </c>
      <c r="K75" s="52">
        <f t="shared" si="2"/>
        <v>0</v>
      </c>
      <c r="N75" s="23">
        <v>38.04</v>
      </c>
    </row>
    <row r="76" spans="2:14" ht="28.5">
      <c r="B76" s="50" t="s">
        <v>178</v>
      </c>
      <c r="C76" s="50" t="s">
        <v>155</v>
      </c>
      <c r="D76" s="51" t="s">
        <v>151</v>
      </c>
      <c r="E76" s="52">
        <v>5</v>
      </c>
      <c r="F76" s="53"/>
      <c r="G76" s="53"/>
      <c r="H76" s="52">
        <f t="shared" si="0"/>
        <v>0</v>
      </c>
      <c r="I76" s="54"/>
      <c r="J76" s="52">
        <f t="shared" si="1"/>
        <v>0</v>
      </c>
      <c r="K76" s="52">
        <f t="shared" si="2"/>
        <v>0</v>
      </c>
      <c r="N76" s="23">
        <v>38.04</v>
      </c>
    </row>
    <row r="77" spans="2:14" ht="28.5">
      <c r="B77" s="50" t="s">
        <v>179</v>
      </c>
      <c r="C77" s="50" t="s">
        <v>157</v>
      </c>
      <c r="D77" s="51" t="s">
        <v>151</v>
      </c>
      <c r="E77" s="52">
        <v>47.6</v>
      </c>
      <c r="F77" s="53"/>
      <c r="G77" s="53"/>
      <c r="H77" s="52">
        <f t="shared" si="0"/>
        <v>0</v>
      </c>
      <c r="I77" s="54"/>
      <c r="J77" s="52">
        <f t="shared" si="1"/>
        <v>0</v>
      </c>
      <c r="K77" s="52">
        <f t="shared" si="2"/>
        <v>0</v>
      </c>
      <c r="N77" s="23">
        <v>38.04</v>
      </c>
    </row>
    <row r="78" spans="2:14" ht="15">
      <c r="B78" s="45" t="s">
        <v>43</v>
      </c>
      <c r="C78" s="60" t="s">
        <v>180</v>
      </c>
      <c r="D78" s="46"/>
      <c r="E78" s="47"/>
      <c r="F78" s="47"/>
      <c r="G78" s="47"/>
      <c r="H78" s="47">
        <f t="shared" si="0"/>
      </c>
      <c r="I78" s="48"/>
      <c r="J78" s="47">
        <f t="shared" si="1"/>
      </c>
      <c r="K78" s="49">
        <f t="shared" si="2"/>
      </c>
      <c r="N78" s="23"/>
    </row>
    <row r="79" spans="2:14" ht="15">
      <c r="B79" s="45" t="s">
        <v>44</v>
      </c>
      <c r="C79" s="60" t="s">
        <v>134</v>
      </c>
      <c r="D79" s="46"/>
      <c r="E79" s="47"/>
      <c r="F79" s="47"/>
      <c r="G79" s="47"/>
      <c r="H79" s="47">
        <f t="shared" si="0"/>
      </c>
      <c r="I79" s="48"/>
      <c r="J79" s="47">
        <f t="shared" si="1"/>
      </c>
      <c r="K79" s="49">
        <f t="shared" si="2"/>
      </c>
      <c r="N79" s="23"/>
    </row>
    <row r="80" spans="2:14" ht="28.5">
      <c r="B80" s="50" t="s">
        <v>79</v>
      </c>
      <c r="C80" s="50" t="s">
        <v>135</v>
      </c>
      <c r="D80" s="51" t="s">
        <v>136</v>
      </c>
      <c r="E80" s="52">
        <v>262.5</v>
      </c>
      <c r="F80" s="53"/>
      <c r="G80" s="53"/>
      <c r="H80" s="52">
        <f t="shared" si="0"/>
        <v>0</v>
      </c>
      <c r="I80" s="54"/>
      <c r="J80" s="52">
        <f t="shared" si="1"/>
        <v>0</v>
      </c>
      <c r="K80" s="52">
        <f t="shared" si="2"/>
        <v>0</v>
      </c>
      <c r="N80" s="23">
        <v>130.36</v>
      </c>
    </row>
    <row r="81" spans="2:14" ht="14.25">
      <c r="B81" s="50" t="s">
        <v>80</v>
      </c>
      <c r="C81" s="50" t="s">
        <v>137</v>
      </c>
      <c r="D81" s="51" t="s">
        <v>36</v>
      </c>
      <c r="E81" s="52">
        <v>16538</v>
      </c>
      <c r="F81" s="53"/>
      <c r="G81" s="53"/>
      <c r="H81" s="52">
        <f t="shared" si="0"/>
        <v>0</v>
      </c>
      <c r="I81" s="54"/>
      <c r="J81" s="52">
        <f t="shared" si="1"/>
        <v>0</v>
      </c>
      <c r="K81" s="52">
        <f t="shared" si="2"/>
        <v>0</v>
      </c>
      <c r="N81" s="23">
        <v>1.62</v>
      </c>
    </row>
    <row r="82" spans="2:14" ht="28.5">
      <c r="B82" s="50" t="s">
        <v>81</v>
      </c>
      <c r="C82" s="50" t="s">
        <v>138</v>
      </c>
      <c r="D82" s="51" t="s">
        <v>139</v>
      </c>
      <c r="E82" s="52">
        <v>1083.65</v>
      </c>
      <c r="F82" s="53"/>
      <c r="G82" s="53"/>
      <c r="H82" s="52">
        <f t="shared" si="0"/>
        <v>0</v>
      </c>
      <c r="I82" s="54"/>
      <c r="J82" s="52">
        <f t="shared" si="1"/>
        <v>0</v>
      </c>
      <c r="K82" s="52">
        <f t="shared" si="2"/>
        <v>0</v>
      </c>
      <c r="N82" s="23">
        <v>366.86</v>
      </c>
    </row>
    <row r="83" spans="2:14" ht="28.5">
      <c r="B83" s="50" t="s">
        <v>181</v>
      </c>
      <c r="C83" s="50" t="s">
        <v>170</v>
      </c>
      <c r="D83" s="51" t="s">
        <v>139</v>
      </c>
      <c r="E83" s="52">
        <v>654</v>
      </c>
      <c r="F83" s="53"/>
      <c r="G83" s="53"/>
      <c r="H83" s="52">
        <f t="shared" si="0"/>
        <v>0</v>
      </c>
      <c r="I83" s="54"/>
      <c r="J83" s="52">
        <f t="shared" si="1"/>
        <v>0</v>
      </c>
      <c r="K83" s="52">
        <f t="shared" si="2"/>
        <v>0</v>
      </c>
      <c r="N83" s="23">
        <v>328.46</v>
      </c>
    </row>
    <row r="84" spans="2:14" ht="15">
      <c r="B84" s="45" t="s">
        <v>45</v>
      </c>
      <c r="C84" s="60" t="s">
        <v>140</v>
      </c>
      <c r="D84" s="46"/>
      <c r="E84" s="47"/>
      <c r="F84" s="47"/>
      <c r="G84" s="47"/>
      <c r="H84" s="47">
        <f t="shared" si="0"/>
      </c>
      <c r="I84" s="48"/>
      <c r="J84" s="47">
        <f t="shared" si="1"/>
      </c>
      <c r="K84" s="49">
        <f t="shared" si="2"/>
      </c>
      <c r="N84" s="23"/>
    </row>
    <row r="85" spans="2:14" ht="14.25">
      <c r="B85" s="50" t="s">
        <v>82</v>
      </c>
      <c r="C85" s="50" t="s">
        <v>141</v>
      </c>
      <c r="D85" s="51" t="s">
        <v>42</v>
      </c>
      <c r="E85" s="52">
        <v>35</v>
      </c>
      <c r="F85" s="53"/>
      <c r="G85" s="53"/>
      <c r="H85" s="52">
        <f t="shared" si="0"/>
        <v>0</v>
      </c>
      <c r="I85" s="54"/>
      <c r="J85" s="52">
        <f t="shared" si="1"/>
        <v>0</v>
      </c>
      <c r="K85" s="52">
        <f t="shared" si="2"/>
        <v>0</v>
      </c>
      <c r="N85" s="23">
        <v>30.4</v>
      </c>
    </row>
    <row r="86" spans="2:14" ht="28.5">
      <c r="B86" s="50" t="s">
        <v>182</v>
      </c>
      <c r="C86" s="50" t="s">
        <v>142</v>
      </c>
      <c r="D86" s="51" t="s">
        <v>42</v>
      </c>
      <c r="E86" s="52">
        <v>19</v>
      </c>
      <c r="F86" s="53"/>
      <c r="G86" s="53"/>
      <c r="H86" s="52">
        <f t="shared" si="0"/>
        <v>0</v>
      </c>
      <c r="I86" s="54"/>
      <c r="J86" s="52">
        <f t="shared" si="1"/>
        <v>0</v>
      </c>
      <c r="K86" s="52">
        <f t="shared" si="2"/>
        <v>0</v>
      </c>
      <c r="N86" s="23">
        <v>167.09</v>
      </c>
    </row>
    <row r="87" spans="2:14" ht="28.5">
      <c r="B87" s="50" t="s">
        <v>183</v>
      </c>
      <c r="C87" s="50" t="s">
        <v>144</v>
      </c>
      <c r="D87" s="51" t="s">
        <v>42</v>
      </c>
      <c r="E87" s="52">
        <v>35</v>
      </c>
      <c r="F87" s="53"/>
      <c r="G87" s="53"/>
      <c r="H87" s="52">
        <f t="shared" si="0"/>
        <v>0</v>
      </c>
      <c r="I87" s="54"/>
      <c r="J87" s="52">
        <f t="shared" si="1"/>
        <v>0</v>
      </c>
      <c r="K87" s="52">
        <f t="shared" si="2"/>
        <v>0</v>
      </c>
      <c r="N87" s="23">
        <v>140.66</v>
      </c>
    </row>
    <row r="88" spans="2:14" ht="15">
      <c r="B88" s="45" t="s">
        <v>184</v>
      </c>
      <c r="C88" s="60" t="s">
        <v>145</v>
      </c>
      <c r="D88" s="46"/>
      <c r="E88" s="47"/>
      <c r="F88" s="47"/>
      <c r="G88" s="47"/>
      <c r="H88" s="47">
        <f t="shared" si="0"/>
      </c>
      <c r="I88" s="48"/>
      <c r="J88" s="47">
        <f t="shared" si="1"/>
      </c>
      <c r="K88" s="49">
        <f t="shared" si="2"/>
      </c>
      <c r="N88" s="23"/>
    </row>
    <row r="89" spans="2:14" ht="28.5">
      <c r="B89" s="50" t="s">
        <v>185</v>
      </c>
      <c r="C89" s="50" t="s">
        <v>146</v>
      </c>
      <c r="D89" s="51" t="s">
        <v>42</v>
      </c>
      <c r="E89" s="52">
        <v>11</v>
      </c>
      <c r="F89" s="53"/>
      <c r="G89" s="53"/>
      <c r="H89" s="52">
        <f t="shared" si="0"/>
        <v>0</v>
      </c>
      <c r="I89" s="54"/>
      <c r="J89" s="52">
        <f t="shared" si="1"/>
        <v>0</v>
      </c>
      <c r="K89" s="52">
        <f t="shared" si="2"/>
        <v>0</v>
      </c>
      <c r="N89" s="23">
        <v>245.41</v>
      </c>
    </row>
    <row r="90" spans="2:14" ht="28.5">
      <c r="B90" s="50" t="s">
        <v>186</v>
      </c>
      <c r="C90" s="50" t="s">
        <v>159</v>
      </c>
      <c r="D90" s="51" t="s">
        <v>42</v>
      </c>
      <c r="E90" s="52">
        <v>8</v>
      </c>
      <c r="F90" s="53"/>
      <c r="G90" s="53"/>
      <c r="H90" s="52">
        <f aca="true" t="shared" si="3" ref="H90:H153">IF(E90&lt;&gt;"",TRUNC(F90,2)+TRUNC(G90,2),"")</f>
        <v>0</v>
      </c>
      <c r="I90" s="54"/>
      <c r="J90" s="52">
        <f aca="true" t="shared" si="4" ref="J90:J153">IF(E90&lt;&gt;"",TRUNC(H90*(1+TRUNC(I90,4)),2),"")</f>
        <v>0</v>
      </c>
      <c r="K90" s="52">
        <f aca="true" t="shared" si="5" ref="K90:K153">IF(E90&lt;&gt;"",TRUNC(TRUNC(J90,2)*TRUNC(E90,2),2),"")</f>
        <v>0</v>
      </c>
      <c r="N90" s="23">
        <v>172.58</v>
      </c>
    </row>
    <row r="91" spans="2:14" ht="28.5">
      <c r="B91" s="50" t="s">
        <v>187</v>
      </c>
      <c r="C91" s="50" t="s">
        <v>160</v>
      </c>
      <c r="D91" s="51" t="s">
        <v>42</v>
      </c>
      <c r="E91" s="52">
        <v>2</v>
      </c>
      <c r="F91" s="53"/>
      <c r="G91" s="53"/>
      <c r="H91" s="52">
        <f t="shared" si="3"/>
        <v>0</v>
      </c>
      <c r="I91" s="54"/>
      <c r="J91" s="52">
        <f t="shared" si="4"/>
        <v>0</v>
      </c>
      <c r="K91" s="52">
        <f t="shared" si="5"/>
        <v>0</v>
      </c>
      <c r="N91" s="23">
        <v>186.07</v>
      </c>
    </row>
    <row r="92" spans="2:14" ht="15">
      <c r="B92" s="45" t="s">
        <v>188</v>
      </c>
      <c r="C92" s="60" t="s">
        <v>149</v>
      </c>
      <c r="D92" s="46"/>
      <c r="E92" s="47"/>
      <c r="F92" s="47"/>
      <c r="G92" s="47"/>
      <c r="H92" s="47">
        <f t="shared" si="3"/>
      </c>
      <c r="I92" s="48"/>
      <c r="J92" s="47">
        <f t="shared" si="4"/>
      </c>
      <c r="K92" s="49">
        <f t="shared" si="5"/>
      </c>
      <c r="N92" s="23"/>
    </row>
    <row r="93" spans="2:14" ht="28.5">
      <c r="B93" s="50" t="s">
        <v>189</v>
      </c>
      <c r="C93" s="50" t="s">
        <v>150</v>
      </c>
      <c r="D93" s="51" t="s">
        <v>151</v>
      </c>
      <c r="E93" s="52">
        <v>626.2</v>
      </c>
      <c r="F93" s="53"/>
      <c r="G93" s="53"/>
      <c r="H93" s="52">
        <f t="shared" si="3"/>
        <v>0</v>
      </c>
      <c r="I93" s="54"/>
      <c r="J93" s="52">
        <f t="shared" si="4"/>
        <v>0</v>
      </c>
      <c r="K93" s="52">
        <f t="shared" si="5"/>
        <v>0</v>
      </c>
      <c r="N93" s="23">
        <v>23</v>
      </c>
    </row>
    <row r="94" spans="2:14" ht="28.5">
      <c r="B94" s="50" t="s">
        <v>190</v>
      </c>
      <c r="C94" s="50" t="s">
        <v>164</v>
      </c>
      <c r="D94" s="51" t="s">
        <v>151</v>
      </c>
      <c r="E94" s="52">
        <v>18.24</v>
      </c>
      <c r="F94" s="53"/>
      <c r="G94" s="53"/>
      <c r="H94" s="52">
        <f t="shared" si="3"/>
        <v>0</v>
      </c>
      <c r="I94" s="54"/>
      <c r="J94" s="52">
        <f t="shared" si="4"/>
        <v>0</v>
      </c>
      <c r="K94" s="52">
        <f t="shared" si="5"/>
        <v>0</v>
      </c>
      <c r="N94" s="23">
        <v>38.04</v>
      </c>
    </row>
    <row r="95" spans="2:14" ht="28.5">
      <c r="B95" s="50" t="s">
        <v>191</v>
      </c>
      <c r="C95" s="50" t="s">
        <v>153</v>
      </c>
      <c r="D95" s="51" t="s">
        <v>151</v>
      </c>
      <c r="E95" s="52">
        <v>13</v>
      </c>
      <c r="F95" s="53"/>
      <c r="G95" s="53"/>
      <c r="H95" s="52">
        <f t="shared" si="3"/>
        <v>0</v>
      </c>
      <c r="I95" s="54"/>
      <c r="J95" s="52">
        <f t="shared" si="4"/>
        <v>0</v>
      </c>
      <c r="K95" s="52">
        <f t="shared" si="5"/>
        <v>0</v>
      </c>
      <c r="N95" s="23">
        <v>38.04</v>
      </c>
    </row>
    <row r="96" spans="2:14" ht="28.5">
      <c r="B96" s="50" t="s">
        <v>192</v>
      </c>
      <c r="C96" s="50" t="s">
        <v>155</v>
      </c>
      <c r="D96" s="51" t="s">
        <v>151</v>
      </c>
      <c r="E96" s="52">
        <v>37.15</v>
      </c>
      <c r="F96" s="53"/>
      <c r="G96" s="53"/>
      <c r="H96" s="52">
        <f t="shared" si="3"/>
        <v>0</v>
      </c>
      <c r="I96" s="54"/>
      <c r="J96" s="52">
        <f t="shared" si="4"/>
        <v>0</v>
      </c>
      <c r="K96" s="52">
        <f t="shared" si="5"/>
        <v>0</v>
      </c>
      <c r="N96" s="23">
        <v>38.04</v>
      </c>
    </row>
    <row r="97" spans="2:14" ht="28.5">
      <c r="B97" s="50" t="s">
        <v>193</v>
      </c>
      <c r="C97" s="50" t="s">
        <v>157</v>
      </c>
      <c r="D97" s="51" t="s">
        <v>151</v>
      </c>
      <c r="E97" s="52">
        <v>131.44</v>
      </c>
      <c r="F97" s="53"/>
      <c r="G97" s="53"/>
      <c r="H97" s="52">
        <f t="shared" si="3"/>
        <v>0</v>
      </c>
      <c r="I97" s="54"/>
      <c r="J97" s="52">
        <f t="shared" si="4"/>
        <v>0</v>
      </c>
      <c r="K97" s="52">
        <f t="shared" si="5"/>
        <v>0</v>
      </c>
      <c r="N97" s="23">
        <v>38.04</v>
      </c>
    </row>
    <row r="98" spans="2:14" ht="28.5">
      <c r="B98" s="50" t="s">
        <v>194</v>
      </c>
      <c r="C98" s="50" t="s">
        <v>168</v>
      </c>
      <c r="D98" s="51" t="s">
        <v>42</v>
      </c>
      <c r="E98" s="52">
        <v>493</v>
      </c>
      <c r="F98" s="53"/>
      <c r="G98" s="53"/>
      <c r="H98" s="52">
        <f t="shared" si="3"/>
        <v>0</v>
      </c>
      <c r="I98" s="54"/>
      <c r="J98" s="52">
        <f t="shared" si="4"/>
        <v>0</v>
      </c>
      <c r="K98" s="52">
        <f t="shared" si="5"/>
        <v>0</v>
      </c>
      <c r="N98" s="23">
        <v>49.13</v>
      </c>
    </row>
    <row r="99" spans="2:14" ht="15">
      <c r="B99" s="45" t="s">
        <v>46</v>
      </c>
      <c r="C99" s="60" t="s">
        <v>195</v>
      </c>
      <c r="D99" s="46"/>
      <c r="E99" s="47"/>
      <c r="F99" s="47"/>
      <c r="G99" s="47"/>
      <c r="H99" s="47">
        <f t="shared" si="3"/>
      </c>
      <c r="I99" s="48"/>
      <c r="J99" s="47">
        <f t="shared" si="4"/>
      </c>
      <c r="K99" s="49">
        <f t="shared" si="5"/>
      </c>
      <c r="N99" s="23"/>
    </row>
    <row r="100" spans="2:14" ht="15">
      <c r="B100" s="45" t="s">
        <v>47</v>
      </c>
      <c r="C100" s="60" t="s">
        <v>134</v>
      </c>
      <c r="D100" s="46"/>
      <c r="E100" s="47"/>
      <c r="F100" s="47"/>
      <c r="G100" s="47"/>
      <c r="H100" s="47">
        <f t="shared" si="3"/>
      </c>
      <c r="I100" s="48"/>
      <c r="J100" s="47">
        <f t="shared" si="4"/>
      </c>
      <c r="K100" s="49">
        <f t="shared" si="5"/>
      </c>
      <c r="N100" s="23"/>
    </row>
    <row r="101" spans="2:14" ht="14.25">
      <c r="B101" s="50" t="s">
        <v>196</v>
      </c>
      <c r="C101" s="50" t="s">
        <v>137</v>
      </c>
      <c r="D101" s="51" t="s">
        <v>36</v>
      </c>
      <c r="E101" s="52">
        <v>5300</v>
      </c>
      <c r="F101" s="53"/>
      <c r="G101" s="53"/>
      <c r="H101" s="52">
        <f t="shared" si="3"/>
        <v>0</v>
      </c>
      <c r="I101" s="54"/>
      <c r="J101" s="52">
        <f t="shared" si="4"/>
        <v>0</v>
      </c>
      <c r="K101" s="52">
        <f t="shared" si="5"/>
        <v>0</v>
      </c>
      <c r="N101" s="23">
        <v>1.62</v>
      </c>
    </row>
    <row r="102" spans="2:14" ht="28.5">
      <c r="B102" s="50" t="s">
        <v>197</v>
      </c>
      <c r="C102" s="50" t="s">
        <v>138</v>
      </c>
      <c r="D102" s="51" t="s">
        <v>139</v>
      </c>
      <c r="E102" s="52">
        <v>508.8</v>
      </c>
      <c r="F102" s="53"/>
      <c r="G102" s="53"/>
      <c r="H102" s="52">
        <f t="shared" si="3"/>
        <v>0</v>
      </c>
      <c r="I102" s="54"/>
      <c r="J102" s="52">
        <f t="shared" si="4"/>
        <v>0</v>
      </c>
      <c r="K102" s="52">
        <f t="shared" si="5"/>
        <v>0</v>
      </c>
      <c r="N102" s="23">
        <v>366.86</v>
      </c>
    </row>
    <row r="103" spans="2:14" ht="15">
      <c r="B103" s="45" t="s">
        <v>50</v>
      </c>
      <c r="C103" s="60" t="s">
        <v>140</v>
      </c>
      <c r="D103" s="46"/>
      <c r="E103" s="47"/>
      <c r="F103" s="47"/>
      <c r="G103" s="47"/>
      <c r="H103" s="47">
        <f t="shared" si="3"/>
      </c>
      <c r="I103" s="48"/>
      <c r="J103" s="47">
        <f t="shared" si="4"/>
      </c>
      <c r="K103" s="49">
        <f t="shared" si="5"/>
      </c>
      <c r="N103" s="23"/>
    </row>
    <row r="104" spans="2:14" ht="14.25">
      <c r="B104" s="50" t="s">
        <v>198</v>
      </c>
      <c r="C104" s="50" t="s">
        <v>141</v>
      </c>
      <c r="D104" s="51" t="s">
        <v>42</v>
      </c>
      <c r="E104" s="52">
        <v>19</v>
      </c>
      <c r="F104" s="53"/>
      <c r="G104" s="53"/>
      <c r="H104" s="52">
        <f t="shared" si="3"/>
        <v>0</v>
      </c>
      <c r="I104" s="54"/>
      <c r="J104" s="52">
        <f t="shared" si="4"/>
        <v>0</v>
      </c>
      <c r="K104" s="52">
        <f t="shared" si="5"/>
        <v>0</v>
      </c>
      <c r="N104" s="23">
        <v>30.4</v>
      </c>
    </row>
    <row r="105" spans="2:14" ht="28.5">
      <c r="B105" s="50" t="s">
        <v>199</v>
      </c>
      <c r="C105" s="50" t="s">
        <v>142</v>
      </c>
      <c r="D105" s="51" t="s">
        <v>42</v>
      </c>
      <c r="E105" s="52">
        <v>7</v>
      </c>
      <c r="F105" s="53"/>
      <c r="G105" s="53"/>
      <c r="H105" s="52">
        <f t="shared" si="3"/>
        <v>0</v>
      </c>
      <c r="I105" s="54"/>
      <c r="J105" s="52">
        <f t="shared" si="4"/>
        <v>0</v>
      </c>
      <c r="K105" s="52">
        <f t="shared" si="5"/>
        <v>0</v>
      </c>
      <c r="N105" s="23">
        <v>167.09</v>
      </c>
    </row>
    <row r="106" spans="2:14" ht="28.5">
      <c r="B106" s="50" t="s">
        <v>200</v>
      </c>
      <c r="C106" s="50" t="s">
        <v>144</v>
      </c>
      <c r="D106" s="51" t="s">
        <v>42</v>
      </c>
      <c r="E106" s="52">
        <v>19</v>
      </c>
      <c r="F106" s="53"/>
      <c r="G106" s="53"/>
      <c r="H106" s="52">
        <f t="shared" si="3"/>
        <v>0</v>
      </c>
      <c r="I106" s="54"/>
      <c r="J106" s="52">
        <f t="shared" si="4"/>
        <v>0</v>
      </c>
      <c r="K106" s="52">
        <f t="shared" si="5"/>
        <v>0</v>
      </c>
      <c r="N106" s="23">
        <v>140.66</v>
      </c>
    </row>
    <row r="107" spans="2:14" ht="15">
      <c r="B107" s="45" t="s">
        <v>53</v>
      </c>
      <c r="C107" s="60" t="s">
        <v>145</v>
      </c>
      <c r="D107" s="46"/>
      <c r="E107" s="47"/>
      <c r="F107" s="47"/>
      <c r="G107" s="47"/>
      <c r="H107" s="47">
        <f t="shared" si="3"/>
      </c>
      <c r="I107" s="48"/>
      <c r="J107" s="47">
        <f t="shared" si="4"/>
      </c>
      <c r="K107" s="49">
        <f t="shared" si="5"/>
      </c>
      <c r="N107" s="23"/>
    </row>
    <row r="108" spans="2:14" ht="28.5">
      <c r="B108" s="50" t="s">
        <v>201</v>
      </c>
      <c r="C108" s="50" t="s">
        <v>202</v>
      </c>
      <c r="D108" s="51" t="s">
        <v>42</v>
      </c>
      <c r="E108" s="52">
        <v>1</v>
      </c>
      <c r="F108" s="53"/>
      <c r="G108" s="53"/>
      <c r="H108" s="52">
        <f t="shared" si="3"/>
        <v>0</v>
      </c>
      <c r="I108" s="54"/>
      <c r="J108" s="52">
        <f t="shared" si="4"/>
        <v>0</v>
      </c>
      <c r="K108" s="52">
        <f t="shared" si="5"/>
        <v>0</v>
      </c>
      <c r="N108" s="23">
        <v>191.45</v>
      </c>
    </row>
    <row r="109" spans="2:14" ht="28.5">
      <c r="B109" s="50" t="s">
        <v>203</v>
      </c>
      <c r="C109" s="50" t="s">
        <v>159</v>
      </c>
      <c r="D109" s="51" t="s">
        <v>42</v>
      </c>
      <c r="E109" s="52">
        <v>2</v>
      </c>
      <c r="F109" s="53"/>
      <c r="G109" s="53"/>
      <c r="H109" s="52">
        <f t="shared" si="3"/>
        <v>0</v>
      </c>
      <c r="I109" s="54"/>
      <c r="J109" s="52">
        <f t="shared" si="4"/>
        <v>0</v>
      </c>
      <c r="K109" s="52">
        <f t="shared" si="5"/>
        <v>0</v>
      </c>
      <c r="N109" s="23">
        <v>172.58</v>
      </c>
    </row>
    <row r="110" spans="2:14" ht="28.5">
      <c r="B110" s="50" t="s">
        <v>204</v>
      </c>
      <c r="C110" s="50" t="s">
        <v>148</v>
      </c>
      <c r="D110" s="51" t="s">
        <v>42</v>
      </c>
      <c r="E110" s="52">
        <v>1</v>
      </c>
      <c r="F110" s="53"/>
      <c r="G110" s="53"/>
      <c r="H110" s="52">
        <f t="shared" si="3"/>
        <v>0</v>
      </c>
      <c r="I110" s="54"/>
      <c r="J110" s="52">
        <f t="shared" si="4"/>
        <v>0</v>
      </c>
      <c r="K110" s="52">
        <f t="shared" si="5"/>
        <v>0</v>
      </c>
      <c r="N110" s="23">
        <v>242.7</v>
      </c>
    </row>
    <row r="111" spans="2:14" ht="15">
      <c r="B111" s="45" t="s">
        <v>83</v>
      </c>
      <c r="C111" s="60" t="s">
        <v>149</v>
      </c>
      <c r="D111" s="46"/>
      <c r="E111" s="47"/>
      <c r="F111" s="47"/>
      <c r="G111" s="47"/>
      <c r="H111" s="47">
        <f t="shared" si="3"/>
      </c>
      <c r="I111" s="48"/>
      <c r="J111" s="47">
        <f t="shared" si="4"/>
      </c>
      <c r="K111" s="49">
        <f t="shared" si="5"/>
      </c>
      <c r="N111" s="23"/>
    </row>
    <row r="112" spans="2:14" ht="28.5">
      <c r="B112" s="50" t="s">
        <v>205</v>
      </c>
      <c r="C112" s="50" t="s">
        <v>150</v>
      </c>
      <c r="D112" s="51" t="s">
        <v>151</v>
      </c>
      <c r="E112" s="52">
        <v>137.8</v>
      </c>
      <c r="F112" s="53"/>
      <c r="G112" s="53"/>
      <c r="H112" s="52">
        <f t="shared" si="3"/>
        <v>0</v>
      </c>
      <c r="I112" s="54"/>
      <c r="J112" s="52">
        <f t="shared" si="4"/>
        <v>0</v>
      </c>
      <c r="K112" s="52">
        <f t="shared" si="5"/>
        <v>0</v>
      </c>
      <c r="N112" s="23">
        <v>23</v>
      </c>
    </row>
    <row r="113" spans="2:14" ht="28.5">
      <c r="B113" s="50" t="s">
        <v>206</v>
      </c>
      <c r="C113" s="50" t="s">
        <v>164</v>
      </c>
      <c r="D113" s="51" t="s">
        <v>151</v>
      </c>
      <c r="E113" s="52">
        <v>11.36</v>
      </c>
      <c r="F113" s="53"/>
      <c r="G113" s="53"/>
      <c r="H113" s="52">
        <f t="shared" si="3"/>
        <v>0</v>
      </c>
      <c r="I113" s="54"/>
      <c r="J113" s="52">
        <f t="shared" si="4"/>
        <v>0</v>
      </c>
      <c r="K113" s="52">
        <f t="shared" si="5"/>
        <v>0</v>
      </c>
      <c r="N113" s="23">
        <v>38.04</v>
      </c>
    </row>
    <row r="114" spans="2:14" ht="28.5">
      <c r="B114" s="50" t="s">
        <v>207</v>
      </c>
      <c r="C114" s="50" t="s">
        <v>153</v>
      </c>
      <c r="D114" s="51" t="s">
        <v>151</v>
      </c>
      <c r="E114" s="52">
        <v>2.88</v>
      </c>
      <c r="F114" s="53"/>
      <c r="G114" s="53"/>
      <c r="H114" s="52">
        <f t="shared" si="3"/>
        <v>0</v>
      </c>
      <c r="I114" s="54"/>
      <c r="J114" s="52">
        <f t="shared" si="4"/>
        <v>0</v>
      </c>
      <c r="K114" s="52">
        <f t="shared" si="5"/>
        <v>0</v>
      </c>
      <c r="N114" s="23">
        <v>38.04</v>
      </c>
    </row>
    <row r="115" spans="2:14" ht="28.5">
      <c r="B115" s="50" t="s">
        <v>208</v>
      </c>
      <c r="C115" s="50" t="s">
        <v>155</v>
      </c>
      <c r="D115" s="51" t="s">
        <v>151</v>
      </c>
      <c r="E115" s="52">
        <v>7.5</v>
      </c>
      <c r="F115" s="53"/>
      <c r="G115" s="53"/>
      <c r="H115" s="52">
        <f t="shared" si="3"/>
        <v>0</v>
      </c>
      <c r="I115" s="54"/>
      <c r="J115" s="52">
        <f t="shared" si="4"/>
        <v>0</v>
      </c>
      <c r="K115" s="52">
        <f t="shared" si="5"/>
        <v>0</v>
      </c>
      <c r="N115" s="23">
        <v>38.04</v>
      </c>
    </row>
    <row r="116" spans="2:14" ht="28.5">
      <c r="B116" s="50" t="s">
        <v>209</v>
      </c>
      <c r="C116" s="50" t="s">
        <v>157</v>
      </c>
      <c r="D116" s="51" t="s">
        <v>151</v>
      </c>
      <c r="E116" s="52">
        <v>58.32</v>
      </c>
      <c r="F116" s="53"/>
      <c r="G116" s="53"/>
      <c r="H116" s="52">
        <f t="shared" si="3"/>
        <v>0</v>
      </c>
      <c r="I116" s="54"/>
      <c r="J116" s="52">
        <f t="shared" si="4"/>
        <v>0</v>
      </c>
      <c r="K116" s="52">
        <f t="shared" si="5"/>
        <v>0</v>
      </c>
      <c r="N116" s="23">
        <v>38.04</v>
      </c>
    </row>
    <row r="117" spans="2:14" ht="28.5">
      <c r="B117" s="50" t="s">
        <v>210</v>
      </c>
      <c r="C117" s="50" t="s">
        <v>168</v>
      </c>
      <c r="D117" s="51" t="s">
        <v>42</v>
      </c>
      <c r="E117" s="52">
        <v>155</v>
      </c>
      <c r="F117" s="53"/>
      <c r="G117" s="53"/>
      <c r="H117" s="52">
        <f t="shared" si="3"/>
        <v>0</v>
      </c>
      <c r="I117" s="54"/>
      <c r="J117" s="52">
        <f t="shared" si="4"/>
        <v>0</v>
      </c>
      <c r="K117" s="52">
        <f t="shared" si="5"/>
        <v>0</v>
      </c>
      <c r="N117" s="23">
        <v>49.13</v>
      </c>
    </row>
    <row r="118" spans="2:14" ht="15">
      <c r="B118" s="45" t="s">
        <v>84</v>
      </c>
      <c r="C118" s="60" t="s">
        <v>211</v>
      </c>
      <c r="D118" s="46"/>
      <c r="E118" s="47"/>
      <c r="F118" s="47"/>
      <c r="G118" s="47"/>
      <c r="H118" s="47">
        <f t="shared" si="3"/>
      </c>
      <c r="I118" s="48"/>
      <c r="J118" s="47">
        <f t="shared" si="4"/>
      </c>
      <c r="K118" s="49">
        <f t="shared" si="5"/>
      </c>
      <c r="N118" s="23"/>
    </row>
    <row r="119" spans="2:14" ht="15">
      <c r="B119" s="45" t="s">
        <v>85</v>
      </c>
      <c r="C119" s="60" t="s">
        <v>134</v>
      </c>
      <c r="D119" s="46"/>
      <c r="E119" s="47"/>
      <c r="F119" s="47"/>
      <c r="G119" s="47"/>
      <c r="H119" s="47">
        <f t="shared" si="3"/>
      </c>
      <c r="I119" s="48"/>
      <c r="J119" s="47">
        <f t="shared" si="4"/>
      </c>
      <c r="K119" s="49">
        <f t="shared" si="5"/>
      </c>
      <c r="N119" s="23"/>
    </row>
    <row r="120" spans="2:14" ht="28.5">
      <c r="B120" s="50" t="s">
        <v>86</v>
      </c>
      <c r="C120" s="50" t="s">
        <v>135</v>
      </c>
      <c r="D120" s="51" t="s">
        <v>136</v>
      </c>
      <c r="E120" s="52">
        <v>95.68</v>
      </c>
      <c r="F120" s="53"/>
      <c r="G120" s="53"/>
      <c r="H120" s="52">
        <f t="shared" si="3"/>
        <v>0</v>
      </c>
      <c r="I120" s="54"/>
      <c r="J120" s="52">
        <f t="shared" si="4"/>
        <v>0</v>
      </c>
      <c r="K120" s="52">
        <f t="shared" si="5"/>
        <v>0</v>
      </c>
      <c r="N120" s="23">
        <v>130.36</v>
      </c>
    </row>
    <row r="121" spans="2:14" ht="14.25">
      <c r="B121" s="50" t="s">
        <v>87</v>
      </c>
      <c r="C121" s="50" t="s">
        <v>137</v>
      </c>
      <c r="D121" s="51" t="s">
        <v>36</v>
      </c>
      <c r="E121" s="52">
        <v>2392</v>
      </c>
      <c r="F121" s="53"/>
      <c r="G121" s="53"/>
      <c r="H121" s="52">
        <f t="shared" si="3"/>
        <v>0</v>
      </c>
      <c r="I121" s="54"/>
      <c r="J121" s="52">
        <f t="shared" si="4"/>
        <v>0</v>
      </c>
      <c r="K121" s="52">
        <f t="shared" si="5"/>
        <v>0</v>
      </c>
      <c r="N121" s="23">
        <v>1.62</v>
      </c>
    </row>
    <row r="122" spans="2:14" ht="28.5">
      <c r="B122" s="50" t="s">
        <v>88</v>
      </c>
      <c r="C122" s="50" t="s">
        <v>138</v>
      </c>
      <c r="D122" s="51" t="s">
        <v>139</v>
      </c>
      <c r="E122" s="52">
        <v>229.63</v>
      </c>
      <c r="F122" s="53"/>
      <c r="G122" s="53"/>
      <c r="H122" s="52">
        <f t="shared" si="3"/>
        <v>0</v>
      </c>
      <c r="I122" s="54"/>
      <c r="J122" s="52">
        <f t="shared" si="4"/>
        <v>0</v>
      </c>
      <c r="K122" s="52">
        <f t="shared" si="5"/>
        <v>0</v>
      </c>
      <c r="N122" s="23">
        <v>366.86</v>
      </c>
    </row>
    <row r="123" spans="2:14" ht="15">
      <c r="B123" s="45" t="s">
        <v>89</v>
      </c>
      <c r="C123" s="60" t="s">
        <v>140</v>
      </c>
      <c r="D123" s="46"/>
      <c r="E123" s="47"/>
      <c r="F123" s="47"/>
      <c r="G123" s="47"/>
      <c r="H123" s="47">
        <f t="shared" si="3"/>
      </c>
      <c r="I123" s="48"/>
      <c r="J123" s="47">
        <f t="shared" si="4"/>
      </c>
      <c r="K123" s="49">
        <f t="shared" si="5"/>
      </c>
      <c r="N123" s="23"/>
    </row>
    <row r="124" spans="2:14" ht="14.25">
      <c r="B124" s="50" t="s">
        <v>90</v>
      </c>
      <c r="C124" s="50" t="s">
        <v>141</v>
      </c>
      <c r="D124" s="51" t="s">
        <v>42</v>
      </c>
      <c r="E124" s="52">
        <v>13</v>
      </c>
      <c r="F124" s="53"/>
      <c r="G124" s="53"/>
      <c r="H124" s="52">
        <f t="shared" si="3"/>
        <v>0</v>
      </c>
      <c r="I124" s="54"/>
      <c r="J124" s="52">
        <f t="shared" si="4"/>
        <v>0</v>
      </c>
      <c r="K124" s="52">
        <f t="shared" si="5"/>
        <v>0</v>
      </c>
      <c r="N124" s="23">
        <v>30.4</v>
      </c>
    </row>
    <row r="125" spans="2:14" ht="28.5">
      <c r="B125" s="50" t="s">
        <v>91</v>
      </c>
      <c r="C125" s="50" t="s">
        <v>144</v>
      </c>
      <c r="D125" s="51" t="s">
        <v>42</v>
      </c>
      <c r="E125" s="52">
        <v>5</v>
      </c>
      <c r="F125" s="53"/>
      <c r="G125" s="53"/>
      <c r="H125" s="52">
        <f t="shared" si="3"/>
        <v>0</v>
      </c>
      <c r="I125" s="54"/>
      <c r="J125" s="52">
        <f t="shared" si="4"/>
        <v>0</v>
      </c>
      <c r="K125" s="52">
        <f t="shared" si="5"/>
        <v>0</v>
      </c>
      <c r="N125" s="23">
        <v>140.66</v>
      </c>
    </row>
    <row r="126" spans="2:14" ht="15">
      <c r="B126" s="45" t="s">
        <v>92</v>
      </c>
      <c r="C126" s="60" t="s">
        <v>145</v>
      </c>
      <c r="D126" s="46"/>
      <c r="E126" s="47"/>
      <c r="F126" s="47"/>
      <c r="G126" s="47"/>
      <c r="H126" s="47">
        <f t="shared" si="3"/>
      </c>
      <c r="I126" s="48"/>
      <c r="J126" s="47">
        <f t="shared" si="4"/>
      </c>
      <c r="K126" s="49">
        <f t="shared" si="5"/>
      </c>
      <c r="N126" s="23"/>
    </row>
    <row r="127" spans="2:14" ht="28.5">
      <c r="B127" s="50" t="s">
        <v>93</v>
      </c>
      <c r="C127" s="50" t="s">
        <v>159</v>
      </c>
      <c r="D127" s="51" t="s">
        <v>42</v>
      </c>
      <c r="E127" s="52">
        <v>3</v>
      </c>
      <c r="F127" s="53"/>
      <c r="G127" s="53"/>
      <c r="H127" s="52">
        <f t="shared" si="3"/>
        <v>0</v>
      </c>
      <c r="I127" s="54"/>
      <c r="J127" s="52">
        <f t="shared" si="4"/>
        <v>0</v>
      </c>
      <c r="K127" s="52">
        <f t="shared" si="5"/>
        <v>0</v>
      </c>
      <c r="N127" s="23">
        <v>172.58</v>
      </c>
    </row>
    <row r="128" spans="2:14" ht="28.5">
      <c r="B128" s="50" t="s">
        <v>94</v>
      </c>
      <c r="C128" s="50" t="s">
        <v>160</v>
      </c>
      <c r="D128" s="51" t="s">
        <v>42</v>
      </c>
      <c r="E128" s="52">
        <v>2</v>
      </c>
      <c r="F128" s="53"/>
      <c r="G128" s="53"/>
      <c r="H128" s="52">
        <f t="shared" si="3"/>
        <v>0</v>
      </c>
      <c r="I128" s="54"/>
      <c r="J128" s="52">
        <f t="shared" si="4"/>
        <v>0</v>
      </c>
      <c r="K128" s="52">
        <f t="shared" si="5"/>
        <v>0</v>
      </c>
      <c r="N128" s="23">
        <v>186.07</v>
      </c>
    </row>
    <row r="129" spans="2:14" ht="15">
      <c r="B129" s="45" t="s">
        <v>95</v>
      </c>
      <c r="C129" s="60" t="s">
        <v>149</v>
      </c>
      <c r="D129" s="46"/>
      <c r="E129" s="47"/>
      <c r="F129" s="47"/>
      <c r="G129" s="47"/>
      <c r="H129" s="47">
        <f t="shared" si="3"/>
      </c>
      <c r="I129" s="48"/>
      <c r="J129" s="47">
        <f t="shared" si="4"/>
      </c>
      <c r="K129" s="49">
        <f t="shared" si="5"/>
      </c>
      <c r="N129" s="23"/>
    </row>
    <row r="130" spans="2:14" ht="28.5">
      <c r="B130" s="50" t="s">
        <v>96</v>
      </c>
      <c r="C130" s="50" t="s">
        <v>150</v>
      </c>
      <c r="D130" s="51" t="s">
        <v>151</v>
      </c>
      <c r="E130" s="52">
        <v>14.95</v>
      </c>
      <c r="F130" s="53"/>
      <c r="G130" s="53"/>
      <c r="H130" s="52">
        <f t="shared" si="3"/>
        <v>0</v>
      </c>
      <c r="I130" s="54"/>
      <c r="J130" s="52">
        <f t="shared" si="4"/>
        <v>0</v>
      </c>
      <c r="K130" s="52">
        <f t="shared" si="5"/>
        <v>0</v>
      </c>
      <c r="N130" s="23">
        <v>23</v>
      </c>
    </row>
    <row r="131" spans="2:14" ht="28.5">
      <c r="B131" s="50" t="s">
        <v>97</v>
      </c>
      <c r="C131" s="50" t="s">
        <v>164</v>
      </c>
      <c r="D131" s="51" t="s">
        <v>151</v>
      </c>
      <c r="E131" s="52">
        <v>2.58</v>
      </c>
      <c r="F131" s="53"/>
      <c r="G131" s="53"/>
      <c r="H131" s="52">
        <f t="shared" si="3"/>
        <v>0</v>
      </c>
      <c r="I131" s="54"/>
      <c r="J131" s="52">
        <f t="shared" si="4"/>
        <v>0</v>
      </c>
      <c r="K131" s="52">
        <f t="shared" si="5"/>
        <v>0</v>
      </c>
      <c r="N131" s="23">
        <v>38.04</v>
      </c>
    </row>
    <row r="132" spans="2:14" ht="15">
      <c r="B132" s="45" t="s">
        <v>98</v>
      </c>
      <c r="C132" s="60" t="s">
        <v>212</v>
      </c>
      <c r="D132" s="46"/>
      <c r="E132" s="47"/>
      <c r="F132" s="47"/>
      <c r="G132" s="47"/>
      <c r="H132" s="47">
        <f t="shared" si="3"/>
      </c>
      <c r="I132" s="48"/>
      <c r="J132" s="47">
        <f t="shared" si="4"/>
      </c>
      <c r="K132" s="49">
        <f t="shared" si="5"/>
      </c>
      <c r="N132" s="23"/>
    </row>
    <row r="133" spans="2:14" ht="15">
      <c r="B133" s="45" t="s">
        <v>99</v>
      </c>
      <c r="C133" s="60" t="s">
        <v>134</v>
      </c>
      <c r="D133" s="46"/>
      <c r="E133" s="47"/>
      <c r="F133" s="47"/>
      <c r="G133" s="47"/>
      <c r="H133" s="47">
        <f t="shared" si="3"/>
      </c>
      <c r="I133" s="48"/>
      <c r="J133" s="47">
        <f t="shared" si="4"/>
      </c>
      <c r="K133" s="49">
        <f t="shared" si="5"/>
      </c>
      <c r="N133" s="23"/>
    </row>
    <row r="134" spans="2:14" ht="28.5">
      <c r="B134" s="50" t="s">
        <v>213</v>
      </c>
      <c r="C134" s="50" t="s">
        <v>135</v>
      </c>
      <c r="D134" s="51" t="s">
        <v>136</v>
      </c>
      <c r="E134" s="52">
        <v>131.2</v>
      </c>
      <c r="F134" s="53"/>
      <c r="G134" s="53"/>
      <c r="H134" s="52">
        <f t="shared" si="3"/>
        <v>0</v>
      </c>
      <c r="I134" s="54"/>
      <c r="J134" s="52">
        <f t="shared" si="4"/>
        <v>0</v>
      </c>
      <c r="K134" s="52">
        <f t="shared" si="5"/>
        <v>0</v>
      </c>
      <c r="N134" s="23">
        <v>130.36</v>
      </c>
    </row>
    <row r="135" spans="2:14" ht="14.25">
      <c r="B135" s="50" t="s">
        <v>214</v>
      </c>
      <c r="C135" s="50" t="s">
        <v>137</v>
      </c>
      <c r="D135" s="51" t="s">
        <v>36</v>
      </c>
      <c r="E135" s="52">
        <v>3279.9</v>
      </c>
      <c r="F135" s="53"/>
      <c r="G135" s="53"/>
      <c r="H135" s="52">
        <f t="shared" si="3"/>
        <v>0</v>
      </c>
      <c r="I135" s="54"/>
      <c r="J135" s="52">
        <f t="shared" si="4"/>
        <v>0</v>
      </c>
      <c r="K135" s="52">
        <f t="shared" si="5"/>
        <v>0</v>
      </c>
      <c r="N135" s="23">
        <v>1.62</v>
      </c>
    </row>
    <row r="136" spans="2:14" ht="28.5">
      <c r="B136" s="50" t="s">
        <v>215</v>
      </c>
      <c r="C136" s="50" t="s">
        <v>138</v>
      </c>
      <c r="D136" s="51" t="s">
        <v>139</v>
      </c>
      <c r="E136" s="52">
        <v>393.59</v>
      </c>
      <c r="F136" s="53"/>
      <c r="G136" s="53"/>
      <c r="H136" s="52">
        <f t="shared" si="3"/>
        <v>0</v>
      </c>
      <c r="I136" s="54"/>
      <c r="J136" s="52">
        <f t="shared" si="4"/>
        <v>0</v>
      </c>
      <c r="K136" s="52">
        <f t="shared" si="5"/>
        <v>0</v>
      </c>
      <c r="N136" s="23">
        <v>366.86</v>
      </c>
    </row>
    <row r="137" spans="2:14" ht="15">
      <c r="B137" s="45" t="s">
        <v>100</v>
      </c>
      <c r="C137" s="60" t="s">
        <v>140</v>
      </c>
      <c r="D137" s="46"/>
      <c r="E137" s="47"/>
      <c r="F137" s="47"/>
      <c r="G137" s="47"/>
      <c r="H137" s="47">
        <f t="shared" si="3"/>
      </c>
      <c r="I137" s="48"/>
      <c r="J137" s="47">
        <f t="shared" si="4"/>
      </c>
      <c r="K137" s="49">
        <f t="shared" si="5"/>
      </c>
      <c r="N137" s="23"/>
    </row>
    <row r="138" spans="2:14" ht="14.25">
      <c r="B138" s="50" t="s">
        <v>216</v>
      </c>
      <c r="C138" s="50" t="s">
        <v>141</v>
      </c>
      <c r="D138" s="51" t="s">
        <v>42</v>
      </c>
      <c r="E138" s="52">
        <v>23</v>
      </c>
      <c r="F138" s="53"/>
      <c r="G138" s="53"/>
      <c r="H138" s="52">
        <f t="shared" si="3"/>
        <v>0</v>
      </c>
      <c r="I138" s="54"/>
      <c r="J138" s="52">
        <f t="shared" si="4"/>
        <v>0</v>
      </c>
      <c r="K138" s="52">
        <f t="shared" si="5"/>
        <v>0</v>
      </c>
      <c r="N138" s="23">
        <v>30.4</v>
      </c>
    </row>
    <row r="139" spans="2:14" ht="28.5">
      <c r="B139" s="50" t="s">
        <v>217</v>
      </c>
      <c r="C139" s="50" t="s">
        <v>142</v>
      </c>
      <c r="D139" s="51" t="s">
        <v>42</v>
      </c>
      <c r="E139" s="52">
        <v>4</v>
      </c>
      <c r="F139" s="53"/>
      <c r="G139" s="53"/>
      <c r="H139" s="52">
        <f t="shared" si="3"/>
        <v>0</v>
      </c>
      <c r="I139" s="54"/>
      <c r="J139" s="52">
        <f t="shared" si="4"/>
        <v>0</v>
      </c>
      <c r="K139" s="52">
        <f t="shared" si="5"/>
        <v>0</v>
      </c>
      <c r="N139" s="23">
        <v>167.09</v>
      </c>
    </row>
    <row r="140" spans="2:14" ht="28.5">
      <c r="B140" s="50" t="s">
        <v>218</v>
      </c>
      <c r="C140" s="50" t="s">
        <v>144</v>
      </c>
      <c r="D140" s="51" t="s">
        <v>42</v>
      </c>
      <c r="E140" s="52">
        <v>7</v>
      </c>
      <c r="F140" s="53"/>
      <c r="G140" s="53"/>
      <c r="H140" s="52">
        <f t="shared" si="3"/>
        <v>0</v>
      </c>
      <c r="I140" s="54"/>
      <c r="J140" s="52">
        <f t="shared" si="4"/>
        <v>0</v>
      </c>
      <c r="K140" s="52">
        <f t="shared" si="5"/>
        <v>0</v>
      </c>
      <c r="N140" s="23">
        <v>140.66</v>
      </c>
    </row>
    <row r="141" spans="2:14" ht="15">
      <c r="B141" s="45" t="s">
        <v>101</v>
      </c>
      <c r="C141" s="60" t="s">
        <v>145</v>
      </c>
      <c r="D141" s="46"/>
      <c r="E141" s="47"/>
      <c r="F141" s="47"/>
      <c r="G141" s="47"/>
      <c r="H141" s="47">
        <f t="shared" si="3"/>
      </c>
      <c r="I141" s="48"/>
      <c r="J141" s="47">
        <f t="shared" si="4"/>
      </c>
      <c r="K141" s="49">
        <f t="shared" si="5"/>
      </c>
      <c r="N141" s="23"/>
    </row>
    <row r="142" spans="2:14" ht="28.5">
      <c r="B142" s="50" t="s">
        <v>219</v>
      </c>
      <c r="C142" s="50" t="s">
        <v>159</v>
      </c>
      <c r="D142" s="51" t="s">
        <v>42</v>
      </c>
      <c r="E142" s="52">
        <v>2</v>
      </c>
      <c r="F142" s="53"/>
      <c r="G142" s="53"/>
      <c r="H142" s="52">
        <f t="shared" si="3"/>
        <v>0</v>
      </c>
      <c r="I142" s="54"/>
      <c r="J142" s="52">
        <f t="shared" si="4"/>
        <v>0</v>
      </c>
      <c r="K142" s="52">
        <f t="shared" si="5"/>
        <v>0</v>
      </c>
      <c r="N142" s="23">
        <v>172.58</v>
      </c>
    </row>
    <row r="143" spans="2:14" ht="28.5">
      <c r="B143" s="50" t="s">
        <v>220</v>
      </c>
      <c r="C143" s="50" t="s">
        <v>148</v>
      </c>
      <c r="D143" s="51" t="s">
        <v>42</v>
      </c>
      <c r="E143" s="52">
        <v>1</v>
      </c>
      <c r="F143" s="53"/>
      <c r="G143" s="53"/>
      <c r="H143" s="52">
        <f t="shared" si="3"/>
        <v>0</v>
      </c>
      <c r="I143" s="54"/>
      <c r="J143" s="52">
        <f t="shared" si="4"/>
        <v>0</v>
      </c>
      <c r="K143" s="52">
        <f t="shared" si="5"/>
        <v>0</v>
      </c>
      <c r="N143" s="23">
        <v>242.7</v>
      </c>
    </row>
    <row r="144" spans="2:14" ht="28.5">
      <c r="B144" s="50" t="s">
        <v>221</v>
      </c>
      <c r="C144" s="50" t="s">
        <v>160</v>
      </c>
      <c r="D144" s="51" t="s">
        <v>42</v>
      </c>
      <c r="E144" s="52">
        <v>2</v>
      </c>
      <c r="F144" s="53"/>
      <c r="G144" s="53"/>
      <c r="H144" s="52">
        <f t="shared" si="3"/>
        <v>0</v>
      </c>
      <c r="I144" s="54"/>
      <c r="J144" s="52">
        <f t="shared" si="4"/>
        <v>0</v>
      </c>
      <c r="K144" s="52">
        <f t="shared" si="5"/>
        <v>0</v>
      </c>
      <c r="N144" s="23">
        <v>186.07</v>
      </c>
    </row>
    <row r="145" spans="2:14" ht="15">
      <c r="B145" s="45" t="s">
        <v>102</v>
      </c>
      <c r="C145" s="60" t="s">
        <v>149</v>
      </c>
      <c r="D145" s="46"/>
      <c r="E145" s="47"/>
      <c r="F145" s="47"/>
      <c r="G145" s="47"/>
      <c r="H145" s="47">
        <f t="shared" si="3"/>
      </c>
      <c r="I145" s="48"/>
      <c r="J145" s="47">
        <f t="shared" si="4"/>
      </c>
      <c r="K145" s="49">
        <f t="shared" si="5"/>
      </c>
      <c r="N145" s="23"/>
    </row>
    <row r="146" spans="2:14" ht="28.5">
      <c r="B146" s="50" t="s">
        <v>222</v>
      </c>
      <c r="C146" s="50" t="s">
        <v>150</v>
      </c>
      <c r="D146" s="51" t="s">
        <v>151</v>
      </c>
      <c r="E146" s="52">
        <v>28.75</v>
      </c>
      <c r="F146" s="53"/>
      <c r="G146" s="53"/>
      <c r="H146" s="52">
        <f t="shared" si="3"/>
        <v>0</v>
      </c>
      <c r="I146" s="54"/>
      <c r="J146" s="52">
        <f t="shared" si="4"/>
        <v>0</v>
      </c>
      <c r="K146" s="52">
        <f t="shared" si="5"/>
        <v>0</v>
      </c>
      <c r="N146" s="23">
        <v>23</v>
      </c>
    </row>
    <row r="147" spans="2:14" ht="28.5">
      <c r="B147" s="50" t="s">
        <v>223</v>
      </c>
      <c r="C147" s="50" t="s">
        <v>164</v>
      </c>
      <c r="D147" s="51" t="s">
        <v>151</v>
      </c>
      <c r="E147" s="52">
        <v>2.58</v>
      </c>
      <c r="F147" s="53"/>
      <c r="G147" s="53"/>
      <c r="H147" s="52">
        <f t="shared" si="3"/>
        <v>0</v>
      </c>
      <c r="I147" s="54"/>
      <c r="J147" s="52">
        <f t="shared" si="4"/>
        <v>0</v>
      </c>
      <c r="K147" s="52">
        <f t="shared" si="5"/>
        <v>0</v>
      </c>
      <c r="N147" s="23">
        <v>38.04</v>
      </c>
    </row>
    <row r="148" spans="2:14" ht="28.5">
      <c r="B148" s="50" t="s">
        <v>224</v>
      </c>
      <c r="C148" s="50" t="s">
        <v>153</v>
      </c>
      <c r="D148" s="51" t="s">
        <v>151</v>
      </c>
      <c r="E148" s="52">
        <v>2.18</v>
      </c>
      <c r="F148" s="53"/>
      <c r="G148" s="53"/>
      <c r="H148" s="52">
        <f t="shared" si="3"/>
        <v>0</v>
      </c>
      <c r="I148" s="54"/>
      <c r="J148" s="52">
        <f t="shared" si="4"/>
        <v>0</v>
      </c>
      <c r="K148" s="52">
        <f t="shared" si="5"/>
        <v>0</v>
      </c>
      <c r="N148" s="23">
        <v>38.04</v>
      </c>
    </row>
    <row r="149" spans="2:14" ht="28.5">
      <c r="B149" s="50" t="s">
        <v>225</v>
      </c>
      <c r="C149" s="50" t="s">
        <v>157</v>
      </c>
      <c r="D149" s="51" t="s">
        <v>151</v>
      </c>
      <c r="E149" s="52">
        <v>17.28</v>
      </c>
      <c r="F149" s="53"/>
      <c r="G149" s="53"/>
      <c r="H149" s="52">
        <f t="shared" si="3"/>
        <v>0</v>
      </c>
      <c r="I149" s="54"/>
      <c r="J149" s="52">
        <f t="shared" si="4"/>
        <v>0</v>
      </c>
      <c r="K149" s="52">
        <f t="shared" si="5"/>
        <v>0</v>
      </c>
      <c r="N149" s="23">
        <v>38.04</v>
      </c>
    </row>
    <row r="150" spans="2:14" ht="28.5">
      <c r="B150" s="50" t="s">
        <v>226</v>
      </c>
      <c r="C150" s="50" t="s">
        <v>168</v>
      </c>
      <c r="D150" s="51" t="s">
        <v>42</v>
      </c>
      <c r="E150" s="52">
        <v>74</v>
      </c>
      <c r="F150" s="53"/>
      <c r="G150" s="53"/>
      <c r="H150" s="52">
        <f t="shared" si="3"/>
        <v>0</v>
      </c>
      <c r="I150" s="54"/>
      <c r="J150" s="52">
        <f t="shared" si="4"/>
        <v>0</v>
      </c>
      <c r="K150" s="52">
        <f t="shared" si="5"/>
        <v>0</v>
      </c>
      <c r="N150" s="23">
        <v>49.13</v>
      </c>
    </row>
    <row r="151" spans="2:14" ht="15">
      <c r="B151" s="45" t="s">
        <v>103</v>
      </c>
      <c r="C151" s="60" t="s">
        <v>227</v>
      </c>
      <c r="D151" s="46"/>
      <c r="E151" s="47"/>
      <c r="F151" s="47"/>
      <c r="G151" s="47"/>
      <c r="H151" s="47">
        <f t="shared" si="3"/>
      </c>
      <c r="I151" s="48"/>
      <c r="J151" s="47">
        <f t="shared" si="4"/>
      </c>
      <c r="K151" s="49">
        <f t="shared" si="5"/>
      </c>
      <c r="N151" s="23"/>
    </row>
    <row r="152" spans="2:14" ht="15">
      <c r="B152" s="45" t="s">
        <v>104</v>
      </c>
      <c r="C152" s="60" t="s">
        <v>134</v>
      </c>
      <c r="D152" s="46"/>
      <c r="E152" s="47"/>
      <c r="F152" s="47"/>
      <c r="G152" s="47"/>
      <c r="H152" s="47">
        <f t="shared" si="3"/>
      </c>
      <c r="I152" s="48"/>
      <c r="J152" s="47">
        <f t="shared" si="4"/>
      </c>
      <c r="K152" s="49">
        <f t="shared" si="5"/>
      </c>
      <c r="N152" s="23"/>
    </row>
    <row r="153" spans="2:14" ht="28.5">
      <c r="B153" s="50" t="s">
        <v>228</v>
      </c>
      <c r="C153" s="50" t="s">
        <v>135</v>
      </c>
      <c r="D153" s="51" t="s">
        <v>136</v>
      </c>
      <c r="E153" s="52">
        <v>106.6</v>
      </c>
      <c r="F153" s="53"/>
      <c r="G153" s="53"/>
      <c r="H153" s="52">
        <f t="shared" si="3"/>
        <v>0</v>
      </c>
      <c r="I153" s="54"/>
      <c r="J153" s="52">
        <f t="shared" si="4"/>
        <v>0</v>
      </c>
      <c r="K153" s="52">
        <f t="shared" si="5"/>
        <v>0</v>
      </c>
      <c r="N153" s="23">
        <v>130.36</v>
      </c>
    </row>
    <row r="154" spans="2:14" ht="14.25">
      <c r="B154" s="50" t="s">
        <v>229</v>
      </c>
      <c r="C154" s="50" t="s">
        <v>137</v>
      </c>
      <c r="D154" s="51" t="s">
        <v>36</v>
      </c>
      <c r="E154" s="52">
        <v>4264</v>
      </c>
      <c r="F154" s="53"/>
      <c r="G154" s="53"/>
      <c r="H154" s="52">
        <f aca="true" t="shared" si="6" ref="H154:H217">IF(E154&lt;&gt;"",TRUNC(F154,2)+TRUNC(G154,2),"")</f>
        <v>0</v>
      </c>
      <c r="I154" s="54"/>
      <c r="J154" s="52">
        <f aca="true" t="shared" si="7" ref="J154:J217">IF(E154&lt;&gt;"",TRUNC(H154*(1+TRUNC(I154,4)),2),"")</f>
        <v>0</v>
      </c>
      <c r="K154" s="52">
        <f aca="true" t="shared" si="8" ref="K154:K217">IF(E154&lt;&gt;"",TRUNC(TRUNC(J154,2)*TRUNC(E154,2),2),"")</f>
        <v>0</v>
      </c>
      <c r="N154" s="23">
        <v>1.62</v>
      </c>
    </row>
    <row r="155" spans="2:14" ht="28.5">
      <c r="B155" s="50" t="s">
        <v>230</v>
      </c>
      <c r="C155" s="50" t="s">
        <v>138</v>
      </c>
      <c r="D155" s="51" t="s">
        <v>139</v>
      </c>
      <c r="E155" s="52">
        <v>204.67</v>
      </c>
      <c r="F155" s="53"/>
      <c r="G155" s="53"/>
      <c r="H155" s="52">
        <f t="shared" si="6"/>
        <v>0</v>
      </c>
      <c r="I155" s="54"/>
      <c r="J155" s="52">
        <f t="shared" si="7"/>
        <v>0</v>
      </c>
      <c r="K155" s="52">
        <f t="shared" si="8"/>
        <v>0</v>
      </c>
      <c r="N155" s="23">
        <v>366.86</v>
      </c>
    </row>
    <row r="156" spans="2:14" ht="28.5">
      <c r="B156" s="50" t="s">
        <v>231</v>
      </c>
      <c r="C156" s="50" t="s">
        <v>170</v>
      </c>
      <c r="D156" s="51" t="s">
        <v>139</v>
      </c>
      <c r="E156" s="52">
        <v>255.84</v>
      </c>
      <c r="F156" s="53"/>
      <c r="G156" s="53"/>
      <c r="H156" s="52">
        <f t="shared" si="6"/>
        <v>0</v>
      </c>
      <c r="I156" s="54"/>
      <c r="J156" s="52">
        <f t="shared" si="7"/>
        <v>0</v>
      </c>
      <c r="K156" s="52">
        <f t="shared" si="8"/>
        <v>0</v>
      </c>
      <c r="N156" s="23">
        <v>328.46</v>
      </c>
    </row>
    <row r="157" spans="2:14" ht="15">
      <c r="B157" s="45" t="s">
        <v>105</v>
      </c>
      <c r="C157" s="60" t="s">
        <v>140</v>
      </c>
      <c r="D157" s="46"/>
      <c r="E157" s="47"/>
      <c r="F157" s="47"/>
      <c r="G157" s="47"/>
      <c r="H157" s="47">
        <f t="shared" si="6"/>
      </c>
      <c r="I157" s="48"/>
      <c r="J157" s="47">
        <f t="shared" si="7"/>
      </c>
      <c r="K157" s="49">
        <f t="shared" si="8"/>
      </c>
      <c r="N157" s="23"/>
    </row>
    <row r="158" spans="2:14" ht="14.25">
      <c r="B158" s="50" t="s">
        <v>232</v>
      </c>
      <c r="C158" s="50" t="s">
        <v>141</v>
      </c>
      <c r="D158" s="51" t="s">
        <v>42</v>
      </c>
      <c r="E158" s="52">
        <v>7</v>
      </c>
      <c r="F158" s="53"/>
      <c r="G158" s="53"/>
      <c r="H158" s="52">
        <f t="shared" si="6"/>
        <v>0</v>
      </c>
      <c r="I158" s="54"/>
      <c r="J158" s="52">
        <f t="shared" si="7"/>
        <v>0</v>
      </c>
      <c r="K158" s="52">
        <f t="shared" si="8"/>
        <v>0</v>
      </c>
      <c r="N158" s="23">
        <v>30.4</v>
      </c>
    </row>
    <row r="159" spans="2:14" ht="28.5">
      <c r="B159" s="50" t="s">
        <v>233</v>
      </c>
      <c r="C159" s="50" t="s">
        <v>142</v>
      </c>
      <c r="D159" s="51" t="s">
        <v>42</v>
      </c>
      <c r="E159" s="52">
        <v>3</v>
      </c>
      <c r="F159" s="53"/>
      <c r="G159" s="53"/>
      <c r="H159" s="52">
        <f t="shared" si="6"/>
        <v>0</v>
      </c>
      <c r="I159" s="54"/>
      <c r="J159" s="52">
        <f t="shared" si="7"/>
        <v>0</v>
      </c>
      <c r="K159" s="52">
        <f t="shared" si="8"/>
        <v>0</v>
      </c>
      <c r="N159" s="23">
        <v>167.09</v>
      </c>
    </row>
    <row r="160" spans="2:14" ht="28.5">
      <c r="B160" s="50" t="s">
        <v>234</v>
      </c>
      <c r="C160" s="50" t="s">
        <v>144</v>
      </c>
      <c r="D160" s="51" t="s">
        <v>42</v>
      </c>
      <c r="E160" s="52">
        <v>7</v>
      </c>
      <c r="F160" s="53"/>
      <c r="G160" s="53"/>
      <c r="H160" s="52">
        <f t="shared" si="6"/>
        <v>0</v>
      </c>
      <c r="I160" s="54"/>
      <c r="J160" s="52">
        <f t="shared" si="7"/>
        <v>0</v>
      </c>
      <c r="K160" s="52">
        <f t="shared" si="8"/>
        <v>0</v>
      </c>
      <c r="N160" s="23">
        <v>140.66</v>
      </c>
    </row>
    <row r="161" spans="2:14" ht="15">
      <c r="B161" s="45" t="s">
        <v>106</v>
      </c>
      <c r="C161" s="60" t="s">
        <v>145</v>
      </c>
      <c r="D161" s="46"/>
      <c r="E161" s="47"/>
      <c r="F161" s="47"/>
      <c r="G161" s="47"/>
      <c r="H161" s="47">
        <f t="shared" si="6"/>
      </c>
      <c r="I161" s="48"/>
      <c r="J161" s="47">
        <f t="shared" si="7"/>
      </c>
      <c r="K161" s="49">
        <f t="shared" si="8"/>
      </c>
      <c r="N161" s="23"/>
    </row>
    <row r="162" spans="2:14" ht="28.5">
      <c r="B162" s="50" t="s">
        <v>235</v>
      </c>
      <c r="C162" s="50" t="s">
        <v>159</v>
      </c>
      <c r="D162" s="51" t="s">
        <v>42</v>
      </c>
      <c r="E162" s="52">
        <v>1</v>
      </c>
      <c r="F162" s="53"/>
      <c r="G162" s="53"/>
      <c r="H162" s="52">
        <f t="shared" si="6"/>
        <v>0</v>
      </c>
      <c r="I162" s="54"/>
      <c r="J162" s="52">
        <f t="shared" si="7"/>
        <v>0</v>
      </c>
      <c r="K162" s="52">
        <f t="shared" si="8"/>
        <v>0</v>
      </c>
      <c r="N162" s="23">
        <v>172.58</v>
      </c>
    </row>
    <row r="163" spans="2:14" ht="15">
      <c r="B163" s="45" t="s">
        <v>107</v>
      </c>
      <c r="C163" s="60" t="s">
        <v>149</v>
      </c>
      <c r="D163" s="46"/>
      <c r="E163" s="47"/>
      <c r="F163" s="47"/>
      <c r="G163" s="47"/>
      <c r="H163" s="47">
        <f t="shared" si="6"/>
      </c>
      <c r="I163" s="48"/>
      <c r="J163" s="47">
        <f t="shared" si="7"/>
      </c>
      <c r="K163" s="49">
        <f t="shared" si="8"/>
      </c>
      <c r="N163" s="23"/>
    </row>
    <row r="164" spans="2:14" ht="28.5">
      <c r="B164" s="50" t="s">
        <v>236</v>
      </c>
      <c r="C164" s="50" t="s">
        <v>150</v>
      </c>
      <c r="D164" s="51" t="s">
        <v>151</v>
      </c>
      <c r="E164" s="52">
        <v>42</v>
      </c>
      <c r="F164" s="53"/>
      <c r="G164" s="53"/>
      <c r="H164" s="52">
        <f t="shared" si="6"/>
        <v>0</v>
      </c>
      <c r="I164" s="54"/>
      <c r="J164" s="52">
        <f t="shared" si="7"/>
        <v>0</v>
      </c>
      <c r="K164" s="52">
        <f t="shared" si="8"/>
        <v>0</v>
      </c>
      <c r="N164" s="23">
        <v>23</v>
      </c>
    </row>
    <row r="165" spans="2:14" ht="28.5">
      <c r="B165" s="50" t="s">
        <v>237</v>
      </c>
      <c r="C165" s="50" t="s">
        <v>164</v>
      </c>
      <c r="D165" s="51" t="s">
        <v>151</v>
      </c>
      <c r="E165" s="52">
        <v>2.58</v>
      </c>
      <c r="F165" s="53"/>
      <c r="G165" s="53"/>
      <c r="H165" s="52">
        <f t="shared" si="6"/>
        <v>0</v>
      </c>
      <c r="I165" s="54"/>
      <c r="J165" s="52">
        <f t="shared" si="7"/>
        <v>0</v>
      </c>
      <c r="K165" s="52">
        <f t="shared" si="8"/>
        <v>0</v>
      </c>
      <c r="N165" s="23">
        <v>38.04</v>
      </c>
    </row>
    <row r="166" spans="2:14" ht="28.5">
      <c r="B166" s="50" t="s">
        <v>238</v>
      </c>
      <c r="C166" s="50" t="s">
        <v>157</v>
      </c>
      <c r="D166" s="51" t="s">
        <v>151</v>
      </c>
      <c r="E166" s="52">
        <v>37.66</v>
      </c>
      <c r="F166" s="53"/>
      <c r="G166" s="53"/>
      <c r="H166" s="52">
        <f t="shared" si="6"/>
        <v>0</v>
      </c>
      <c r="I166" s="54"/>
      <c r="J166" s="52">
        <f t="shared" si="7"/>
        <v>0</v>
      </c>
      <c r="K166" s="52">
        <f t="shared" si="8"/>
        <v>0</v>
      </c>
      <c r="N166" s="23">
        <v>38.04</v>
      </c>
    </row>
    <row r="167" spans="2:14" ht="28.5">
      <c r="B167" s="50" t="s">
        <v>239</v>
      </c>
      <c r="C167" s="50" t="s">
        <v>168</v>
      </c>
      <c r="D167" s="51" t="s">
        <v>42</v>
      </c>
      <c r="E167" s="52">
        <v>56</v>
      </c>
      <c r="F167" s="53"/>
      <c r="G167" s="53"/>
      <c r="H167" s="52">
        <f t="shared" si="6"/>
        <v>0</v>
      </c>
      <c r="I167" s="54"/>
      <c r="J167" s="52">
        <f t="shared" si="7"/>
        <v>0</v>
      </c>
      <c r="K167" s="52">
        <f t="shared" si="8"/>
        <v>0</v>
      </c>
      <c r="N167" s="23">
        <v>49.13</v>
      </c>
    </row>
    <row r="168" spans="2:14" ht="15">
      <c r="B168" s="45" t="s">
        <v>108</v>
      </c>
      <c r="C168" s="60" t="s">
        <v>240</v>
      </c>
      <c r="D168" s="46"/>
      <c r="E168" s="47"/>
      <c r="F168" s="47"/>
      <c r="G168" s="47"/>
      <c r="H168" s="47">
        <f t="shared" si="6"/>
      </c>
      <c r="I168" s="48"/>
      <c r="J168" s="47">
        <f t="shared" si="7"/>
      </c>
      <c r="K168" s="49">
        <f t="shared" si="8"/>
      </c>
      <c r="N168" s="23"/>
    </row>
    <row r="169" spans="2:14" ht="15">
      <c r="B169" s="45" t="s">
        <v>109</v>
      </c>
      <c r="C169" s="60" t="s">
        <v>134</v>
      </c>
      <c r="D169" s="46"/>
      <c r="E169" s="47"/>
      <c r="F169" s="47"/>
      <c r="G169" s="47"/>
      <c r="H169" s="47">
        <f t="shared" si="6"/>
      </c>
      <c r="I169" s="48"/>
      <c r="J169" s="47">
        <f t="shared" si="7"/>
      </c>
      <c r="K169" s="49">
        <f t="shared" si="8"/>
      </c>
      <c r="N169" s="23"/>
    </row>
    <row r="170" spans="2:14" ht="28.5">
      <c r="B170" s="50" t="s">
        <v>241</v>
      </c>
      <c r="C170" s="50" t="s">
        <v>135</v>
      </c>
      <c r="D170" s="51" t="s">
        <v>136</v>
      </c>
      <c r="E170" s="52">
        <v>578.05</v>
      </c>
      <c r="F170" s="53"/>
      <c r="G170" s="53"/>
      <c r="H170" s="52">
        <f t="shared" si="6"/>
        <v>0</v>
      </c>
      <c r="I170" s="54"/>
      <c r="J170" s="52">
        <f t="shared" si="7"/>
        <v>0</v>
      </c>
      <c r="K170" s="52">
        <f t="shared" si="8"/>
        <v>0</v>
      </c>
      <c r="N170" s="23">
        <v>130.36</v>
      </c>
    </row>
    <row r="171" spans="2:14" ht="14.25">
      <c r="B171" s="50" t="s">
        <v>242</v>
      </c>
      <c r="C171" s="50" t="s">
        <v>137</v>
      </c>
      <c r="D171" s="51" t="s">
        <v>36</v>
      </c>
      <c r="E171" s="52">
        <v>23122</v>
      </c>
      <c r="F171" s="53"/>
      <c r="G171" s="53"/>
      <c r="H171" s="52">
        <f t="shared" si="6"/>
        <v>0</v>
      </c>
      <c r="I171" s="54"/>
      <c r="J171" s="52">
        <f t="shared" si="7"/>
        <v>0</v>
      </c>
      <c r="K171" s="52">
        <f t="shared" si="8"/>
        <v>0</v>
      </c>
      <c r="N171" s="23">
        <v>1.62</v>
      </c>
    </row>
    <row r="172" spans="2:14" ht="28.5">
      <c r="B172" s="50" t="s">
        <v>243</v>
      </c>
      <c r="C172" s="50" t="s">
        <v>138</v>
      </c>
      <c r="D172" s="51" t="s">
        <v>139</v>
      </c>
      <c r="E172" s="52">
        <v>1109.86</v>
      </c>
      <c r="F172" s="53"/>
      <c r="G172" s="53"/>
      <c r="H172" s="52">
        <f t="shared" si="6"/>
        <v>0</v>
      </c>
      <c r="I172" s="54"/>
      <c r="J172" s="52">
        <f t="shared" si="7"/>
        <v>0</v>
      </c>
      <c r="K172" s="52">
        <f t="shared" si="8"/>
        <v>0</v>
      </c>
      <c r="N172" s="23">
        <v>366.86</v>
      </c>
    </row>
    <row r="173" spans="2:14" ht="28.5">
      <c r="B173" s="50" t="s">
        <v>244</v>
      </c>
      <c r="C173" s="50" t="s">
        <v>170</v>
      </c>
      <c r="D173" s="51" t="s">
        <v>139</v>
      </c>
      <c r="E173" s="52">
        <v>1387.32</v>
      </c>
      <c r="F173" s="53"/>
      <c r="G173" s="53"/>
      <c r="H173" s="52">
        <f t="shared" si="6"/>
        <v>0</v>
      </c>
      <c r="I173" s="54"/>
      <c r="J173" s="52">
        <f t="shared" si="7"/>
        <v>0</v>
      </c>
      <c r="K173" s="52">
        <f t="shared" si="8"/>
        <v>0</v>
      </c>
      <c r="N173" s="23">
        <v>328.46</v>
      </c>
    </row>
    <row r="174" spans="2:14" ht="15">
      <c r="B174" s="45" t="s">
        <v>110</v>
      </c>
      <c r="C174" s="60" t="s">
        <v>140</v>
      </c>
      <c r="D174" s="46"/>
      <c r="E174" s="47"/>
      <c r="F174" s="47"/>
      <c r="G174" s="47"/>
      <c r="H174" s="47">
        <f t="shared" si="6"/>
      </c>
      <c r="I174" s="48"/>
      <c r="J174" s="47">
        <f t="shared" si="7"/>
      </c>
      <c r="K174" s="49">
        <f t="shared" si="8"/>
      </c>
      <c r="N174" s="23"/>
    </row>
    <row r="175" spans="2:14" ht="14.25">
      <c r="B175" s="50" t="s">
        <v>245</v>
      </c>
      <c r="C175" s="50" t="s">
        <v>141</v>
      </c>
      <c r="D175" s="51" t="s">
        <v>42</v>
      </c>
      <c r="E175" s="52">
        <v>26</v>
      </c>
      <c r="F175" s="53"/>
      <c r="G175" s="53"/>
      <c r="H175" s="52">
        <f t="shared" si="6"/>
        <v>0</v>
      </c>
      <c r="I175" s="54"/>
      <c r="J175" s="52">
        <f t="shared" si="7"/>
        <v>0</v>
      </c>
      <c r="K175" s="52">
        <f t="shared" si="8"/>
        <v>0</v>
      </c>
      <c r="N175" s="23">
        <v>30.4</v>
      </c>
    </row>
    <row r="176" spans="2:14" ht="28.5">
      <c r="B176" s="50" t="s">
        <v>246</v>
      </c>
      <c r="C176" s="50" t="s">
        <v>142</v>
      </c>
      <c r="D176" s="51" t="s">
        <v>42</v>
      </c>
      <c r="E176" s="52">
        <v>10</v>
      </c>
      <c r="F176" s="53"/>
      <c r="G176" s="53"/>
      <c r="H176" s="52">
        <f t="shared" si="6"/>
        <v>0</v>
      </c>
      <c r="I176" s="54"/>
      <c r="J176" s="52">
        <f t="shared" si="7"/>
        <v>0</v>
      </c>
      <c r="K176" s="52">
        <f t="shared" si="8"/>
        <v>0</v>
      </c>
      <c r="N176" s="23">
        <v>167.09</v>
      </c>
    </row>
    <row r="177" spans="2:14" ht="28.5">
      <c r="B177" s="50" t="s">
        <v>247</v>
      </c>
      <c r="C177" s="50" t="s">
        <v>144</v>
      </c>
      <c r="D177" s="51" t="s">
        <v>42</v>
      </c>
      <c r="E177" s="52">
        <v>26</v>
      </c>
      <c r="F177" s="53"/>
      <c r="G177" s="53"/>
      <c r="H177" s="52">
        <f t="shared" si="6"/>
        <v>0</v>
      </c>
      <c r="I177" s="54"/>
      <c r="J177" s="52">
        <f t="shared" si="7"/>
        <v>0</v>
      </c>
      <c r="K177" s="52">
        <f t="shared" si="8"/>
        <v>0</v>
      </c>
      <c r="N177" s="23">
        <v>140.66</v>
      </c>
    </row>
    <row r="178" spans="2:14" ht="15">
      <c r="B178" s="45" t="s">
        <v>111</v>
      </c>
      <c r="C178" s="60" t="s">
        <v>145</v>
      </c>
      <c r="D178" s="46"/>
      <c r="E178" s="47"/>
      <c r="F178" s="47"/>
      <c r="G178" s="47"/>
      <c r="H178" s="47">
        <f t="shared" si="6"/>
      </c>
      <c r="I178" s="48"/>
      <c r="J178" s="47">
        <f t="shared" si="7"/>
      </c>
      <c r="K178" s="49">
        <f t="shared" si="8"/>
      </c>
      <c r="N178" s="23"/>
    </row>
    <row r="179" spans="2:14" ht="28.5">
      <c r="B179" s="50" t="s">
        <v>248</v>
      </c>
      <c r="C179" s="50" t="s">
        <v>202</v>
      </c>
      <c r="D179" s="51" t="s">
        <v>42</v>
      </c>
      <c r="E179" s="52">
        <v>4</v>
      </c>
      <c r="F179" s="53"/>
      <c r="G179" s="53"/>
      <c r="H179" s="52">
        <f t="shared" si="6"/>
        <v>0</v>
      </c>
      <c r="I179" s="54"/>
      <c r="J179" s="52">
        <f t="shared" si="7"/>
        <v>0</v>
      </c>
      <c r="K179" s="52">
        <f t="shared" si="8"/>
        <v>0</v>
      </c>
      <c r="N179" s="23">
        <v>191.45</v>
      </c>
    </row>
    <row r="180" spans="2:14" ht="28.5">
      <c r="B180" s="50" t="s">
        <v>249</v>
      </c>
      <c r="C180" s="50" t="s">
        <v>159</v>
      </c>
      <c r="D180" s="51" t="s">
        <v>42</v>
      </c>
      <c r="E180" s="52">
        <v>4</v>
      </c>
      <c r="F180" s="53"/>
      <c r="G180" s="53"/>
      <c r="H180" s="52">
        <f t="shared" si="6"/>
        <v>0</v>
      </c>
      <c r="I180" s="54"/>
      <c r="J180" s="52">
        <f t="shared" si="7"/>
        <v>0</v>
      </c>
      <c r="K180" s="52">
        <f t="shared" si="8"/>
        <v>0</v>
      </c>
      <c r="N180" s="23">
        <v>172.58</v>
      </c>
    </row>
    <row r="181" spans="2:14" ht="15">
      <c r="B181" s="45" t="s">
        <v>112</v>
      </c>
      <c r="C181" s="60" t="s">
        <v>149</v>
      </c>
      <c r="D181" s="46"/>
      <c r="E181" s="47"/>
      <c r="F181" s="47"/>
      <c r="G181" s="47"/>
      <c r="H181" s="47">
        <f t="shared" si="6"/>
      </c>
      <c r="I181" s="48"/>
      <c r="J181" s="47">
        <f t="shared" si="7"/>
      </c>
      <c r="K181" s="49">
        <f t="shared" si="8"/>
      </c>
      <c r="N181" s="23"/>
    </row>
    <row r="182" spans="2:14" ht="28.5">
      <c r="B182" s="50" t="s">
        <v>250</v>
      </c>
      <c r="C182" s="50" t="s">
        <v>150</v>
      </c>
      <c r="D182" s="51" t="s">
        <v>151</v>
      </c>
      <c r="E182" s="52">
        <v>261.7</v>
      </c>
      <c r="F182" s="53"/>
      <c r="G182" s="53"/>
      <c r="H182" s="52">
        <f t="shared" si="6"/>
        <v>0</v>
      </c>
      <c r="I182" s="54"/>
      <c r="J182" s="52">
        <f t="shared" si="7"/>
        <v>0</v>
      </c>
      <c r="K182" s="52">
        <f t="shared" si="8"/>
        <v>0</v>
      </c>
      <c r="N182" s="23">
        <v>23</v>
      </c>
    </row>
    <row r="183" spans="2:14" ht="28.5">
      <c r="B183" s="50" t="s">
        <v>251</v>
      </c>
      <c r="C183" s="50" t="s">
        <v>164</v>
      </c>
      <c r="D183" s="51" t="s">
        <v>151</v>
      </c>
      <c r="E183" s="52">
        <v>3.82</v>
      </c>
      <c r="F183" s="53"/>
      <c r="G183" s="53"/>
      <c r="H183" s="52">
        <f t="shared" si="6"/>
        <v>0</v>
      </c>
      <c r="I183" s="54"/>
      <c r="J183" s="52">
        <f t="shared" si="7"/>
        <v>0</v>
      </c>
      <c r="K183" s="52">
        <f t="shared" si="8"/>
        <v>0</v>
      </c>
      <c r="N183" s="23">
        <v>38.04</v>
      </c>
    </row>
    <row r="184" spans="2:14" ht="28.5">
      <c r="B184" s="50" t="s">
        <v>252</v>
      </c>
      <c r="C184" s="50" t="s">
        <v>153</v>
      </c>
      <c r="D184" s="51" t="s">
        <v>151</v>
      </c>
      <c r="E184" s="52">
        <v>4.32</v>
      </c>
      <c r="F184" s="53"/>
      <c r="G184" s="53"/>
      <c r="H184" s="52">
        <f t="shared" si="6"/>
        <v>0</v>
      </c>
      <c r="I184" s="54"/>
      <c r="J184" s="52">
        <f t="shared" si="7"/>
        <v>0</v>
      </c>
      <c r="K184" s="52">
        <f t="shared" si="8"/>
        <v>0</v>
      </c>
      <c r="N184" s="23">
        <v>38.04</v>
      </c>
    </row>
    <row r="185" spans="2:14" ht="28.5">
      <c r="B185" s="50" t="s">
        <v>253</v>
      </c>
      <c r="C185" s="50" t="s">
        <v>155</v>
      </c>
      <c r="D185" s="51" t="s">
        <v>151</v>
      </c>
      <c r="E185" s="52">
        <v>32.65</v>
      </c>
      <c r="F185" s="53"/>
      <c r="G185" s="53"/>
      <c r="H185" s="52">
        <f t="shared" si="6"/>
        <v>0</v>
      </c>
      <c r="I185" s="54"/>
      <c r="J185" s="52">
        <f t="shared" si="7"/>
        <v>0</v>
      </c>
      <c r="K185" s="52">
        <f t="shared" si="8"/>
        <v>0</v>
      </c>
      <c r="N185" s="23">
        <v>38.04</v>
      </c>
    </row>
    <row r="186" spans="2:14" ht="28.5">
      <c r="B186" s="50" t="s">
        <v>254</v>
      </c>
      <c r="C186" s="50" t="s">
        <v>157</v>
      </c>
      <c r="D186" s="51" t="s">
        <v>151</v>
      </c>
      <c r="E186" s="52">
        <v>213.01</v>
      </c>
      <c r="F186" s="53"/>
      <c r="G186" s="53"/>
      <c r="H186" s="52">
        <f t="shared" si="6"/>
        <v>0</v>
      </c>
      <c r="I186" s="54"/>
      <c r="J186" s="52">
        <f t="shared" si="7"/>
        <v>0</v>
      </c>
      <c r="K186" s="52">
        <f t="shared" si="8"/>
        <v>0</v>
      </c>
      <c r="N186" s="23">
        <v>38.04</v>
      </c>
    </row>
    <row r="187" spans="2:14" ht="28.5">
      <c r="B187" s="50" t="s">
        <v>255</v>
      </c>
      <c r="C187" s="50" t="s">
        <v>168</v>
      </c>
      <c r="D187" s="51" t="s">
        <v>42</v>
      </c>
      <c r="E187" s="52">
        <v>316</v>
      </c>
      <c r="F187" s="53"/>
      <c r="G187" s="53"/>
      <c r="H187" s="52">
        <f t="shared" si="6"/>
        <v>0</v>
      </c>
      <c r="I187" s="54"/>
      <c r="J187" s="52">
        <f t="shared" si="7"/>
        <v>0</v>
      </c>
      <c r="K187" s="52">
        <f t="shared" si="8"/>
        <v>0</v>
      </c>
      <c r="N187" s="23">
        <v>49.13</v>
      </c>
    </row>
    <row r="188" spans="2:14" ht="28.5">
      <c r="B188" s="50" t="s">
        <v>256</v>
      </c>
      <c r="C188" s="50" t="s">
        <v>257</v>
      </c>
      <c r="D188" s="51" t="s">
        <v>42</v>
      </c>
      <c r="E188" s="52">
        <v>33</v>
      </c>
      <c r="F188" s="53"/>
      <c r="G188" s="53"/>
      <c r="H188" s="52">
        <f t="shared" si="6"/>
        <v>0</v>
      </c>
      <c r="I188" s="54"/>
      <c r="J188" s="52">
        <f t="shared" si="7"/>
        <v>0</v>
      </c>
      <c r="K188" s="52">
        <f t="shared" si="8"/>
        <v>0</v>
      </c>
      <c r="N188" s="23">
        <v>46.72</v>
      </c>
    </row>
    <row r="189" spans="2:14" ht="15">
      <c r="B189" s="45" t="s">
        <v>113</v>
      </c>
      <c r="C189" s="60" t="s">
        <v>258</v>
      </c>
      <c r="D189" s="46"/>
      <c r="E189" s="47"/>
      <c r="F189" s="47"/>
      <c r="G189" s="47"/>
      <c r="H189" s="47">
        <f t="shared" si="6"/>
      </c>
      <c r="I189" s="48"/>
      <c r="J189" s="47">
        <f t="shared" si="7"/>
      </c>
      <c r="K189" s="49">
        <f t="shared" si="8"/>
      </c>
      <c r="N189" s="23"/>
    </row>
    <row r="190" spans="2:14" ht="15">
      <c r="B190" s="45" t="s">
        <v>114</v>
      </c>
      <c r="C190" s="60" t="s">
        <v>134</v>
      </c>
      <c r="D190" s="46"/>
      <c r="E190" s="47"/>
      <c r="F190" s="47"/>
      <c r="G190" s="47"/>
      <c r="H190" s="47">
        <f t="shared" si="6"/>
      </c>
      <c r="I190" s="48"/>
      <c r="J190" s="47">
        <f t="shared" si="7"/>
      </c>
      <c r="K190" s="49">
        <f t="shared" si="8"/>
      </c>
      <c r="N190" s="23"/>
    </row>
    <row r="191" spans="2:14" ht="28.5">
      <c r="B191" s="50" t="s">
        <v>115</v>
      </c>
      <c r="C191" s="50" t="s">
        <v>135</v>
      </c>
      <c r="D191" s="51" t="s">
        <v>136</v>
      </c>
      <c r="E191" s="52">
        <v>1136.59</v>
      </c>
      <c r="F191" s="53"/>
      <c r="G191" s="53"/>
      <c r="H191" s="52">
        <f t="shared" si="6"/>
        <v>0</v>
      </c>
      <c r="I191" s="54"/>
      <c r="J191" s="52">
        <f t="shared" si="7"/>
        <v>0</v>
      </c>
      <c r="K191" s="52">
        <f t="shared" si="8"/>
        <v>0</v>
      </c>
      <c r="N191" s="23">
        <v>130.36</v>
      </c>
    </row>
    <row r="192" spans="2:14" ht="14.25">
      <c r="B192" s="50" t="s">
        <v>116</v>
      </c>
      <c r="C192" s="50" t="s">
        <v>137</v>
      </c>
      <c r="D192" s="51" t="s">
        <v>36</v>
      </c>
      <c r="E192" s="52">
        <v>34972</v>
      </c>
      <c r="F192" s="53"/>
      <c r="G192" s="53"/>
      <c r="H192" s="52">
        <f t="shared" si="6"/>
        <v>0</v>
      </c>
      <c r="I192" s="54"/>
      <c r="J192" s="52">
        <f t="shared" si="7"/>
        <v>0</v>
      </c>
      <c r="K192" s="52">
        <f t="shared" si="8"/>
        <v>0</v>
      </c>
      <c r="N192" s="23">
        <v>1.62</v>
      </c>
    </row>
    <row r="193" spans="2:14" ht="28.5">
      <c r="B193" s="50" t="s">
        <v>117</v>
      </c>
      <c r="C193" s="50" t="s">
        <v>138</v>
      </c>
      <c r="D193" s="51" t="s">
        <v>139</v>
      </c>
      <c r="E193" s="52">
        <v>1678.66</v>
      </c>
      <c r="F193" s="53"/>
      <c r="G193" s="53"/>
      <c r="H193" s="52">
        <f t="shared" si="6"/>
        <v>0</v>
      </c>
      <c r="I193" s="54"/>
      <c r="J193" s="52">
        <f t="shared" si="7"/>
        <v>0</v>
      </c>
      <c r="K193" s="52">
        <f t="shared" si="8"/>
        <v>0</v>
      </c>
      <c r="N193" s="23">
        <v>366.86</v>
      </c>
    </row>
    <row r="194" spans="2:14" ht="28.5">
      <c r="B194" s="50" t="s">
        <v>118</v>
      </c>
      <c r="C194" s="50" t="s">
        <v>170</v>
      </c>
      <c r="D194" s="51" t="s">
        <v>139</v>
      </c>
      <c r="E194" s="52">
        <v>2098.32</v>
      </c>
      <c r="F194" s="53"/>
      <c r="G194" s="53"/>
      <c r="H194" s="52">
        <f t="shared" si="6"/>
        <v>0</v>
      </c>
      <c r="I194" s="54"/>
      <c r="J194" s="52">
        <f t="shared" si="7"/>
        <v>0</v>
      </c>
      <c r="K194" s="52">
        <f t="shared" si="8"/>
        <v>0</v>
      </c>
      <c r="N194" s="23">
        <v>328.46</v>
      </c>
    </row>
    <row r="195" spans="2:14" ht="15">
      <c r="B195" s="45" t="s">
        <v>119</v>
      </c>
      <c r="C195" s="60" t="s">
        <v>140</v>
      </c>
      <c r="D195" s="46"/>
      <c r="E195" s="47"/>
      <c r="F195" s="47"/>
      <c r="G195" s="47"/>
      <c r="H195" s="47">
        <f t="shared" si="6"/>
      </c>
      <c r="I195" s="48"/>
      <c r="J195" s="47">
        <f t="shared" si="7"/>
      </c>
      <c r="K195" s="49">
        <f t="shared" si="8"/>
      </c>
      <c r="N195" s="23"/>
    </row>
    <row r="196" spans="2:14" ht="14.25">
      <c r="B196" s="50" t="s">
        <v>120</v>
      </c>
      <c r="C196" s="50" t="s">
        <v>141</v>
      </c>
      <c r="D196" s="51" t="s">
        <v>42</v>
      </c>
      <c r="E196" s="52">
        <v>62</v>
      </c>
      <c r="F196" s="53"/>
      <c r="G196" s="53"/>
      <c r="H196" s="52">
        <f t="shared" si="6"/>
        <v>0</v>
      </c>
      <c r="I196" s="54"/>
      <c r="J196" s="52">
        <f t="shared" si="7"/>
        <v>0</v>
      </c>
      <c r="K196" s="52">
        <f t="shared" si="8"/>
        <v>0</v>
      </c>
      <c r="N196" s="23">
        <v>30.4</v>
      </c>
    </row>
    <row r="197" spans="2:14" ht="28.5">
      <c r="B197" s="50" t="s">
        <v>121</v>
      </c>
      <c r="C197" s="50" t="s">
        <v>142</v>
      </c>
      <c r="D197" s="51" t="s">
        <v>42</v>
      </c>
      <c r="E197" s="52">
        <v>11</v>
      </c>
      <c r="F197" s="53"/>
      <c r="G197" s="53"/>
      <c r="H197" s="52">
        <f t="shared" si="6"/>
        <v>0</v>
      </c>
      <c r="I197" s="54"/>
      <c r="J197" s="52">
        <f t="shared" si="7"/>
        <v>0</v>
      </c>
      <c r="K197" s="52">
        <f t="shared" si="8"/>
        <v>0</v>
      </c>
      <c r="N197" s="23">
        <v>167.09</v>
      </c>
    </row>
    <row r="198" spans="2:14" ht="28.5">
      <c r="B198" s="50" t="s">
        <v>122</v>
      </c>
      <c r="C198" s="50" t="s">
        <v>144</v>
      </c>
      <c r="D198" s="51" t="s">
        <v>42</v>
      </c>
      <c r="E198" s="52">
        <v>62</v>
      </c>
      <c r="F198" s="53"/>
      <c r="G198" s="53"/>
      <c r="H198" s="52">
        <f t="shared" si="6"/>
        <v>0</v>
      </c>
      <c r="I198" s="54"/>
      <c r="J198" s="52">
        <f t="shared" si="7"/>
        <v>0</v>
      </c>
      <c r="K198" s="52">
        <f t="shared" si="8"/>
        <v>0</v>
      </c>
      <c r="N198" s="23">
        <v>140.66</v>
      </c>
    </row>
    <row r="199" spans="2:14" ht="15">
      <c r="B199" s="45" t="s">
        <v>123</v>
      </c>
      <c r="C199" s="60" t="s">
        <v>145</v>
      </c>
      <c r="D199" s="46"/>
      <c r="E199" s="47"/>
      <c r="F199" s="47"/>
      <c r="G199" s="47"/>
      <c r="H199" s="47">
        <f t="shared" si="6"/>
      </c>
      <c r="I199" s="48"/>
      <c r="J199" s="47">
        <f t="shared" si="7"/>
      </c>
      <c r="K199" s="49">
        <f t="shared" si="8"/>
      </c>
      <c r="N199" s="23"/>
    </row>
    <row r="200" spans="2:14" ht="28.5">
      <c r="B200" s="50" t="s">
        <v>124</v>
      </c>
      <c r="C200" s="50" t="s">
        <v>146</v>
      </c>
      <c r="D200" s="51" t="s">
        <v>42</v>
      </c>
      <c r="E200" s="52">
        <v>4</v>
      </c>
      <c r="F200" s="53"/>
      <c r="G200" s="53"/>
      <c r="H200" s="52">
        <f t="shared" si="6"/>
        <v>0</v>
      </c>
      <c r="I200" s="54"/>
      <c r="J200" s="52">
        <f t="shared" si="7"/>
        <v>0</v>
      </c>
      <c r="K200" s="52">
        <f t="shared" si="8"/>
        <v>0</v>
      </c>
      <c r="N200" s="23">
        <v>245.41</v>
      </c>
    </row>
    <row r="201" spans="2:14" ht="28.5">
      <c r="B201" s="50" t="s">
        <v>125</v>
      </c>
      <c r="C201" s="50" t="s">
        <v>202</v>
      </c>
      <c r="D201" s="51" t="s">
        <v>42</v>
      </c>
      <c r="E201" s="52">
        <v>2</v>
      </c>
      <c r="F201" s="53"/>
      <c r="G201" s="53"/>
      <c r="H201" s="52">
        <f t="shared" si="6"/>
        <v>0</v>
      </c>
      <c r="I201" s="54"/>
      <c r="J201" s="52">
        <f t="shared" si="7"/>
        <v>0</v>
      </c>
      <c r="K201" s="52">
        <f t="shared" si="8"/>
        <v>0</v>
      </c>
      <c r="N201" s="23">
        <v>191.45</v>
      </c>
    </row>
    <row r="202" spans="2:14" ht="28.5">
      <c r="B202" s="50" t="s">
        <v>259</v>
      </c>
      <c r="C202" s="50" t="s">
        <v>159</v>
      </c>
      <c r="D202" s="51" t="s">
        <v>42</v>
      </c>
      <c r="E202" s="52">
        <v>7</v>
      </c>
      <c r="F202" s="53"/>
      <c r="G202" s="53"/>
      <c r="H202" s="52">
        <f t="shared" si="6"/>
        <v>0</v>
      </c>
      <c r="I202" s="54"/>
      <c r="J202" s="52">
        <f t="shared" si="7"/>
        <v>0</v>
      </c>
      <c r="K202" s="52">
        <f t="shared" si="8"/>
        <v>0</v>
      </c>
      <c r="N202" s="23">
        <v>172.58</v>
      </c>
    </row>
    <row r="203" spans="2:14" ht="28.5">
      <c r="B203" s="50" t="s">
        <v>260</v>
      </c>
      <c r="C203" s="50" t="s">
        <v>148</v>
      </c>
      <c r="D203" s="51" t="s">
        <v>42</v>
      </c>
      <c r="E203" s="52">
        <v>1</v>
      </c>
      <c r="F203" s="53"/>
      <c r="G203" s="53"/>
      <c r="H203" s="52">
        <f t="shared" si="6"/>
        <v>0</v>
      </c>
      <c r="I203" s="54"/>
      <c r="J203" s="52">
        <f t="shared" si="7"/>
        <v>0</v>
      </c>
      <c r="K203" s="52">
        <f t="shared" si="8"/>
        <v>0</v>
      </c>
      <c r="N203" s="23">
        <v>242.7</v>
      </c>
    </row>
    <row r="204" spans="2:14" ht="28.5">
      <c r="B204" s="50" t="s">
        <v>261</v>
      </c>
      <c r="C204" s="50" t="s">
        <v>160</v>
      </c>
      <c r="D204" s="51" t="s">
        <v>42</v>
      </c>
      <c r="E204" s="52">
        <v>3</v>
      </c>
      <c r="F204" s="53"/>
      <c r="G204" s="53"/>
      <c r="H204" s="52">
        <f t="shared" si="6"/>
        <v>0</v>
      </c>
      <c r="I204" s="54"/>
      <c r="J204" s="52">
        <f t="shared" si="7"/>
        <v>0</v>
      </c>
      <c r="K204" s="52">
        <f t="shared" si="8"/>
        <v>0</v>
      </c>
      <c r="N204" s="23">
        <v>186.07</v>
      </c>
    </row>
    <row r="205" spans="2:14" ht="15">
      <c r="B205" s="45" t="s">
        <v>262</v>
      </c>
      <c r="C205" s="60" t="s">
        <v>149</v>
      </c>
      <c r="D205" s="46"/>
      <c r="E205" s="47"/>
      <c r="F205" s="47"/>
      <c r="G205" s="47"/>
      <c r="H205" s="47">
        <f t="shared" si="6"/>
      </c>
      <c r="I205" s="48"/>
      <c r="J205" s="47">
        <f t="shared" si="7"/>
      </c>
      <c r="K205" s="49">
        <f t="shared" si="8"/>
      </c>
      <c r="N205" s="23"/>
    </row>
    <row r="206" spans="2:14" ht="28.5">
      <c r="B206" s="50" t="s">
        <v>263</v>
      </c>
      <c r="C206" s="50" t="s">
        <v>150</v>
      </c>
      <c r="D206" s="51" t="s">
        <v>151</v>
      </c>
      <c r="E206" s="52">
        <v>665.5</v>
      </c>
      <c r="F206" s="53"/>
      <c r="G206" s="53"/>
      <c r="H206" s="52">
        <f t="shared" si="6"/>
        <v>0</v>
      </c>
      <c r="I206" s="54"/>
      <c r="J206" s="52">
        <f t="shared" si="7"/>
        <v>0</v>
      </c>
      <c r="K206" s="52">
        <f t="shared" si="8"/>
        <v>0</v>
      </c>
      <c r="N206" s="23">
        <v>23</v>
      </c>
    </row>
    <row r="207" spans="2:14" ht="28.5">
      <c r="B207" s="50" t="s">
        <v>264</v>
      </c>
      <c r="C207" s="50" t="s">
        <v>164</v>
      </c>
      <c r="D207" s="51" t="s">
        <v>151</v>
      </c>
      <c r="E207" s="52">
        <v>10.22</v>
      </c>
      <c r="F207" s="53"/>
      <c r="G207" s="53"/>
      <c r="H207" s="52">
        <f t="shared" si="6"/>
        <v>0</v>
      </c>
      <c r="I207" s="54"/>
      <c r="J207" s="52">
        <f t="shared" si="7"/>
        <v>0</v>
      </c>
      <c r="K207" s="52">
        <f t="shared" si="8"/>
        <v>0</v>
      </c>
      <c r="N207" s="23">
        <v>38.04</v>
      </c>
    </row>
    <row r="208" spans="2:14" ht="28.5">
      <c r="B208" s="50" t="s">
        <v>265</v>
      </c>
      <c r="C208" s="50" t="s">
        <v>153</v>
      </c>
      <c r="D208" s="51" t="s">
        <v>151</v>
      </c>
      <c r="E208" s="52">
        <v>18.72</v>
      </c>
      <c r="F208" s="53"/>
      <c r="G208" s="53"/>
      <c r="H208" s="52">
        <f t="shared" si="6"/>
        <v>0</v>
      </c>
      <c r="I208" s="54"/>
      <c r="J208" s="52">
        <f t="shared" si="7"/>
        <v>0</v>
      </c>
      <c r="K208" s="52">
        <f t="shared" si="8"/>
        <v>0</v>
      </c>
      <c r="N208" s="23">
        <v>38.04</v>
      </c>
    </row>
    <row r="209" spans="2:14" ht="28.5">
      <c r="B209" s="50" t="s">
        <v>266</v>
      </c>
      <c r="C209" s="50" t="s">
        <v>155</v>
      </c>
      <c r="D209" s="51" t="s">
        <v>151</v>
      </c>
      <c r="E209" s="52">
        <v>18.4</v>
      </c>
      <c r="F209" s="53"/>
      <c r="G209" s="53"/>
      <c r="H209" s="52">
        <f t="shared" si="6"/>
        <v>0</v>
      </c>
      <c r="I209" s="54"/>
      <c r="J209" s="52">
        <f t="shared" si="7"/>
        <v>0</v>
      </c>
      <c r="K209" s="52">
        <f t="shared" si="8"/>
        <v>0</v>
      </c>
      <c r="N209" s="23">
        <v>38.04</v>
      </c>
    </row>
    <row r="210" spans="2:14" ht="28.5">
      <c r="B210" s="50" t="s">
        <v>267</v>
      </c>
      <c r="C210" s="50" t="s">
        <v>157</v>
      </c>
      <c r="D210" s="51" t="s">
        <v>151</v>
      </c>
      <c r="E210" s="52">
        <v>103</v>
      </c>
      <c r="F210" s="53"/>
      <c r="G210" s="53"/>
      <c r="H210" s="52">
        <f t="shared" si="6"/>
        <v>0</v>
      </c>
      <c r="I210" s="54"/>
      <c r="J210" s="52">
        <f t="shared" si="7"/>
        <v>0</v>
      </c>
      <c r="K210" s="52">
        <f t="shared" si="8"/>
        <v>0</v>
      </c>
      <c r="N210" s="23">
        <v>38.04</v>
      </c>
    </row>
    <row r="211" spans="2:14" ht="28.5">
      <c r="B211" s="50" t="s">
        <v>268</v>
      </c>
      <c r="C211" s="50" t="s">
        <v>168</v>
      </c>
      <c r="D211" s="51" t="s">
        <v>42</v>
      </c>
      <c r="E211" s="52">
        <v>476</v>
      </c>
      <c r="F211" s="53"/>
      <c r="G211" s="53"/>
      <c r="H211" s="52">
        <f t="shared" si="6"/>
        <v>0</v>
      </c>
      <c r="I211" s="54"/>
      <c r="J211" s="52">
        <f t="shared" si="7"/>
        <v>0</v>
      </c>
      <c r="K211" s="52">
        <f t="shared" si="8"/>
        <v>0</v>
      </c>
      <c r="N211" s="23">
        <v>49.13</v>
      </c>
    </row>
    <row r="212" spans="2:14" ht="15">
      <c r="B212" s="45" t="s">
        <v>126</v>
      </c>
      <c r="C212" s="60" t="s">
        <v>269</v>
      </c>
      <c r="D212" s="46"/>
      <c r="E212" s="47"/>
      <c r="F212" s="47"/>
      <c r="G212" s="47"/>
      <c r="H212" s="47">
        <f t="shared" si="6"/>
      </c>
      <c r="I212" s="48"/>
      <c r="J212" s="47">
        <f t="shared" si="7"/>
      </c>
      <c r="K212" s="49">
        <f t="shared" si="8"/>
      </c>
      <c r="N212" s="23"/>
    </row>
    <row r="213" spans="2:14" ht="15">
      <c r="B213" s="45" t="s">
        <v>127</v>
      </c>
      <c r="C213" s="60" t="s">
        <v>134</v>
      </c>
      <c r="D213" s="46"/>
      <c r="E213" s="47"/>
      <c r="F213" s="47"/>
      <c r="G213" s="47"/>
      <c r="H213" s="47">
        <f t="shared" si="6"/>
      </c>
      <c r="I213" s="48"/>
      <c r="J213" s="47">
        <f t="shared" si="7"/>
      </c>
      <c r="K213" s="49">
        <f t="shared" si="8"/>
      </c>
      <c r="N213" s="23"/>
    </row>
    <row r="214" spans="2:14" ht="28.5">
      <c r="B214" s="50" t="s">
        <v>270</v>
      </c>
      <c r="C214" s="50" t="s">
        <v>135</v>
      </c>
      <c r="D214" s="51" t="s">
        <v>136</v>
      </c>
      <c r="E214" s="52">
        <v>231.4</v>
      </c>
      <c r="F214" s="53"/>
      <c r="G214" s="53"/>
      <c r="H214" s="52">
        <f t="shared" si="6"/>
        <v>0</v>
      </c>
      <c r="I214" s="54"/>
      <c r="J214" s="52">
        <f t="shared" si="7"/>
        <v>0</v>
      </c>
      <c r="K214" s="52">
        <f t="shared" si="8"/>
        <v>0</v>
      </c>
      <c r="N214" s="23">
        <v>130.36</v>
      </c>
    </row>
    <row r="215" spans="2:14" ht="14.25">
      <c r="B215" s="50" t="s">
        <v>271</v>
      </c>
      <c r="C215" s="50" t="s">
        <v>137</v>
      </c>
      <c r="D215" s="51" t="s">
        <v>36</v>
      </c>
      <c r="E215" s="52">
        <v>4628</v>
      </c>
      <c r="F215" s="53"/>
      <c r="G215" s="53"/>
      <c r="H215" s="52">
        <f t="shared" si="6"/>
        <v>0</v>
      </c>
      <c r="I215" s="54"/>
      <c r="J215" s="52">
        <f t="shared" si="7"/>
        <v>0</v>
      </c>
      <c r="K215" s="52">
        <f t="shared" si="8"/>
        <v>0</v>
      </c>
      <c r="N215" s="23">
        <v>1.62</v>
      </c>
    </row>
    <row r="216" spans="2:14" ht="28.5">
      <c r="B216" s="50" t="s">
        <v>272</v>
      </c>
      <c r="C216" s="50" t="s">
        <v>138</v>
      </c>
      <c r="D216" s="51" t="s">
        <v>139</v>
      </c>
      <c r="E216" s="52">
        <v>555.36</v>
      </c>
      <c r="F216" s="53"/>
      <c r="G216" s="53"/>
      <c r="H216" s="52">
        <f t="shared" si="6"/>
        <v>0</v>
      </c>
      <c r="I216" s="54"/>
      <c r="J216" s="52">
        <f t="shared" si="7"/>
        <v>0</v>
      </c>
      <c r="K216" s="52">
        <f t="shared" si="8"/>
        <v>0</v>
      </c>
      <c r="N216" s="23">
        <v>366.86</v>
      </c>
    </row>
    <row r="217" spans="2:14" ht="15">
      <c r="B217" s="45" t="s">
        <v>128</v>
      </c>
      <c r="C217" s="60" t="s">
        <v>140</v>
      </c>
      <c r="D217" s="46"/>
      <c r="E217" s="47"/>
      <c r="F217" s="47"/>
      <c r="G217" s="47"/>
      <c r="H217" s="47">
        <f t="shared" si="6"/>
      </c>
      <c r="I217" s="48"/>
      <c r="J217" s="47">
        <f t="shared" si="7"/>
      </c>
      <c r="K217" s="49">
        <f t="shared" si="8"/>
      </c>
      <c r="N217" s="23"/>
    </row>
    <row r="218" spans="2:14" ht="14.25">
      <c r="B218" s="50" t="s">
        <v>273</v>
      </c>
      <c r="C218" s="50" t="s">
        <v>141</v>
      </c>
      <c r="D218" s="51" t="s">
        <v>42</v>
      </c>
      <c r="E218" s="52">
        <v>27</v>
      </c>
      <c r="F218" s="53"/>
      <c r="G218" s="53"/>
      <c r="H218" s="52">
        <f aca="true" t="shared" si="9" ref="H218:H230">IF(E218&lt;&gt;"",TRUNC(F218,2)+TRUNC(G218,2),"")</f>
        <v>0</v>
      </c>
      <c r="I218" s="54"/>
      <c r="J218" s="52">
        <f aca="true" t="shared" si="10" ref="J218:J230">IF(E218&lt;&gt;"",TRUNC(H218*(1+TRUNC(I218,4)),2),"")</f>
        <v>0</v>
      </c>
      <c r="K218" s="52">
        <f aca="true" t="shared" si="11" ref="K218:K230">IF(E218&lt;&gt;"",TRUNC(TRUNC(J218,2)*TRUNC(E218,2),2),"")</f>
        <v>0</v>
      </c>
      <c r="N218" s="23">
        <v>30.4</v>
      </c>
    </row>
    <row r="219" spans="2:14" ht="28.5">
      <c r="B219" s="50" t="s">
        <v>274</v>
      </c>
      <c r="C219" s="50" t="s">
        <v>142</v>
      </c>
      <c r="D219" s="51" t="s">
        <v>42</v>
      </c>
      <c r="E219" s="52">
        <v>4</v>
      </c>
      <c r="F219" s="53"/>
      <c r="G219" s="53"/>
      <c r="H219" s="52">
        <f t="shared" si="9"/>
        <v>0</v>
      </c>
      <c r="I219" s="54"/>
      <c r="J219" s="52">
        <f t="shared" si="10"/>
        <v>0</v>
      </c>
      <c r="K219" s="52">
        <f t="shared" si="11"/>
        <v>0</v>
      </c>
      <c r="N219" s="23">
        <v>167.09</v>
      </c>
    </row>
    <row r="220" spans="2:14" ht="28.5">
      <c r="B220" s="50" t="s">
        <v>275</v>
      </c>
      <c r="C220" s="50" t="s">
        <v>144</v>
      </c>
      <c r="D220" s="51" t="s">
        <v>42</v>
      </c>
      <c r="E220" s="52">
        <v>27</v>
      </c>
      <c r="F220" s="53"/>
      <c r="G220" s="53"/>
      <c r="H220" s="52">
        <f t="shared" si="9"/>
        <v>0</v>
      </c>
      <c r="I220" s="54"/>
      <c r="J220" s="52">
        <f t="shared" si="10"/>
        <v>0</v>
      </c>
      <c r="K220" s="52">
        <f t="shared" si="11"/>
        <v>0</v>
      </c>
      <c r="N220" s="23">
        <v>140.66</v>
      </c>
    </row>
    <row r="221" spans="2:14" ht="15">
      <c r="B221" s="45" t="s">
        <v>129</v>
      </c>
      <c r="C221" s="60" t="s">
        <v>145</v>
      </c>
      <c r="D221" s="46"/>
      <c r="E221" s="47"/>
      <c r="F221" s="47"/>
      <c r="G221" s="47"/>
      <c r="H221" s="47">
        <f t="shared" si="9"/>
      </c>
      <c r="I221" s="48"/>
      <c r="J221" s="47">
        <f t="shared" si="10"/>
      </c>
      <c r="K221" s="49">
        <f t="shared" si="11"/>
      </c>
      <c r="N221" s="23"/>
    </row>
    <row r="222" spans="2:14" ht="28.5">
      <c r="B222" s="50" t="s">
        <v>276</v>
      </c>
      <c r="C222" s="50" t="s">
        <v>146</v>
      </c>
      <c r="D222" s="51" t="s">
        <v>42</v>
      </c>
      <c r="E222" s="52">
        <v>7</v>
      </c>
      <c r="F222" s="53"/>
      <c r="G222" s="53"/>
      <c r="H222" s="52">
        <f t="shared" si="9"/>
        <v>0</v>
      </c>
      <c r="I222" s="54"/>
      <c r="J222" s="52">
        <f t="shared" si="10"/>
        <v>0</v>
      </c>
      <c r="K222" s="52">
        <f t="shared" si="11"/>
        <v>0</v>
      </c>
      <c r="N222" s="23">
        <v>245.41</v>
      </c>
    </row>
    <row r="223" spans="2:14" ht="28.5">
      <c r="B223" s="50" t="s">
        <v>277</v>
      </c>
      <c r="C223" s="50" t="s">
        <v>159</v>
      </c>
      <c r="D223" s="51" t="s">
        <v>42</v>
      </c>
      <c r="E223" s="52">
        <v>5</v>
      </c>
      <c r="F223" s="53"/>
      <c r="G223" s="53"/>
      <c r="H223" s="52">
        <f t="shared" si="9"/>
        <v>0</v>
      </c>
      <c r="I223" s="54"/>
      <c r="J223" s="52">
        <f t="shared" si="10"/>
        <v>0</v>
      </c>
      <c r="K223" s="52">
        <f t="shared" si="11"/>
        <v>0</v>
      </c>
      <c r="N223" s="23">
        <v>172.58</v>
      </c>
    </row>
    <row r="224" spans="2:14" ht="28.5">
      <c r="B224" s="50" t="s">
        <v>278</v>
      </c>
      <c r="C224" s="50" t="s">
        <v>148</v>
      </c>
      <c r="D224" s="51" t="s">
        <v>42</v>
      </c>
      <c r="E224" s="52">
        <v>1</v>
      </c>
      <c r="F224" s="53"/>
      <c r="G224" s="53"/>
      <c r="H224" s="52">
        <f t="shared" si="9"/>
        <v>0</v>
      </c>
      <c r="I224" s="54"/>
      <c r="J224" s="52">
        <f t="shared" si="10"/>
        <v>0</v>
      </c>
      <c r="K224" s="52">
        <f t="shared" si="11"/>
        <v>0</v>
      </c>
      <c r="N224" s="23">
        <v>242.7</v>
      </c>
    </row>
    <row r="225" spans="2:14" ht="15">
      <c r="B225" s="45" t="s">
        <v>130</v>
      </c>
      <c r="C225" s="60" t="s">
        <v>149</v>
      </c>
      <c r="D225" s="46"/>
      <c r="E225" s="47"/>
      <c r="F225" s="47"/>
      <c r="G225" s="47"/>
      <c r="H225" s="47">
        <f t="shared" si="9"/>
      </c>
      <c r="I225" s="48"/>
      <c r="J225" s="47">
        <f t="shared" si="10"/>
      </c>
      <c r="K225" s="49">
        <f t="shared" si="11"/>
      </c>
      <c r="N225" s="23"/>
    </row>
    <row r="226" spans="2:14" ht="28.5">
      <c r="B226" s="50" t="s">
        <v>279</v>
      </c>
      <c r="C226" s="50" t="s">
        <v>150</v>
      </c>
      <c r="D226" s="51" t="s">
        <v>151</v>
      </c>
      <c r="E226" s="52">
        <v>59.8</v>
      </c>
      <c r="F226" s="53"/>
      <c r="G226" s="53"/>
      <c r="H226" s="52">
        <f t="shared" si="9"/>
        <v>0</v>
      </c>
      <c r="I226" s="54"/>
      <c r="J226" s="52">
        <f t="shared" si="10"/>
        <v>0</v>
      </c>
      <c r="K226" s="52">
        <f t="shared" si="11"/>
        <v>0</v>
      </c>
      <c r="N226" s="23">
        <v>23</v>
      </c>
    </row>
    <row r="227" spans="2:14" ht="28.5">
      <c r="B227" s="50" t="s">
        <v>280</v>
      </c>
      <c r="C227" s="50" t="s">
        <v>153</v>
      </c>
      <c r="D227" s="51" t="s">
        <v>151</v>
      </c>
      <c r="E227" s="52">
        <v>6.54</v>
      </c>
      <c r="F227" s="53"/>
      <c r="G227" s="53"/>
      <c r="H227" s="52">
        <f t="shared" si="9"/>
        <v>0</v>
      </c>
      <c r="I227" s="54"/>
      <c r="J227" s="52">
        <f t="shared" si="10"/>
        <v>0</v>
      </c>
      <c r="K227" s="52">
        <f t="shared" si="11"/>
        <v>0</v>
      </c>
      <c r="N227" s="23">
        <v>38.04</v>
      </c>
    </row>
    <row r="228" spans="2:14" ht="28.5">
      <c r="B228" s="50" t="s">
        <v>281</v>
      </c>
      <c r="C228" s="50" t="s">
        <v>155</v>
      </c>
      <c r="D228" s="51" t="s">
        <v>151</v>
      </c>
      <c r="E228" s="52">
        <v>5</v>
      </c>
      <c r="F228" s="53"/>
      <c r="G228" s="53"/>
      <c r="H228" s="52">
        <f t="shared" si="9"/>
        <v>0</v>
      </c>
      <c r="I228" s="54"/>
      <c r="J228" s="52">
        <f t="shared" si="10"/>
        <v>0</v>
      </c>
      <c r="K228" s="52">
        <f t="shared" si="11"/>
        <v>0</v>
      </c>
      <c r="N228" s="23">
        <v>38.04</v>
      </c>
    </row>
    <row r="229" spans="2:14" ht="28.5">
      <c r="B229" s="50" t="s">
        <v>282</v>
      </c>
      <c r="C229" s="50" t="s">
        <v>157</v>
      </c>
      <c r="D229" s="51" t="s">
        <v>151</v>
      </c>
      <c r="E229" s="52">
        <v>85.3</v>
      </c>
      <c r="F229" s="53"/>
      <c r="G229" s="53"/>
      <c r="H229" s="52">
        <f t="shared" si="9"/>
        <v>0</v>
      </c>
      <c r="I229" s="54"/>
      <c r="J229" s="52">
        <f t="shared" si="10"/>
        <v>0</v>
      </c>
      <c r="K229" s="52">
        <f t="shared" si="11"/>
        <v>0</v>
      </c>
      <c r="N229" s="23">
        <v>38.04</v>
      </c>
    </row>
    <row r="230" spans="2:14" ht="28.5">
      <c r="B230" s="50" t="s">
        <v>283</v>
      </c>
      <c r="C230" s="50" t="s">
        <v>168</v>
      </c>
      <c r="D230" s="51" t="s">
        <v>42</v>
      </c>
      <c r="E230" s="52">
        <v>28</v>
      </c>
      <c r="F230" s="53"/>
      <c r="G230" s="53"/>
      <c r="H230" s="52">
        <f t="shared" si="9"/>
        <v>0</v>
      </c>
      <c r="I230" s="54"/>
      <c r="J230" s="52">
        <f t="shared" si="10"/>
        <v>0</v>
      </c>
      <c r="K230" s="52">
        <f t="shared" si="11"/>
        <v>0</v>
      </c>
      <c r="N230" s="23">
        <v>49.13</v>
      </c>
    </row>
    <row r="231" spans="2:11" ht="15">
      <c r="B231" s="24"/>
      <c r="C231" s="25"/>
      <c r="D231" s="25"/>
      <c r="E231" s="25"/>
      <c r="F231" s="25"/>
      <c r="G231" s="25"/>
      <c r="H231" s="25"/>
      <c r="I231" s="26"/>
      <c r="J231" s="27" t="s">
        <v>22</v>
      </c>
      <c r="K231" s="28">
        <f>SUM(K22:K230)</f>
        <v>0</v>
      </c>
    </row>
    <row r="232" ht="12.75">
      <c r="J232" s="29"/>
    </row>
    <row r="233" spans="2:10" ht="14.25">
      <c r="B233" s="30"/>
      <c r="C233" s="31">
        <f>C7</f>
        <v>0</v>
      </c>
      <c r="J233" s="29"/>
    </row>
    <row r="234" spans="2:10" ht="14.25">
      <c r="B234" s="32" t="str">
        <f>IF(B233="","(cidade)","")</f>
        <v>(cidade)</v>
      </c>
      <c r="C234" s="33"/>
      <c r="J234" s="29"/>
    </row>
    <row r="235" ht="12.75">
      <c r="J235" s="29"/>
    </row>
    <row r="236" ht="12.75">
      <c r="J236" s="29"/>
    </row>
    <row r="237" spans="3:10" ht="13.5" thickBot="1">
      <c r="C237" s="34"/>
      <c r="G237" s="35"/>
      <c r="H237" s="35"/>
      <c r="I237" s="35"/>
      <c r="J237" s="36"/>
    </row>
    <row r="238" spans="2:10" ht="15">
      <c r="B238" s="17"/>
      <c r="C238" s="37" t="s">
        <v>23</v>
      </c>
      <c r="D238" s="17"/>
      <c r="E238" s="17"/>
      <c r="F238" s="17"/>
      <c r="G238" s="63" t="s">
        <v>24</v>
      </c>
      <c r="H238" s="63"/>
      <c r="I238" s="63"/>
      <c r="J238" s="63"/>
    </row>
    <row r="239" spans="2:10" ht="14.25">
      <c r="B239" s="38" t="s">
        <v>25</v>
      </c>
      <c r="C239" s="39"/>
      <c r="D239" s="17"/>
      <c r="F239" s="38" t="s">
        <v>25</v>
      </c>
      <c r="G239" s="71"/>
      <c r="H239" s="71"/>
      <c r="I239" s="71"/>
      <c r="J239" s="71"/>
    </row>
    <row r="240" spans="2:11" ht="14.25">
      <c r="B240" s="38" t="s">
        <v>26</v>
      </c>
      <c r="C240" s="39"/>
      <c r="D240" s="17"/>
      <c r="F240" s="38" t="s">
        <v>27</v>
      </c>
      <c r="G240" s="71"/>
      <c r="H240" s="71"/>
      <c r="I240" s="71"/>
      <c r="J240" s="71"/>
      <c r="K240" s="1" t="str">
        <f>IF(G240="","(Ex,: Engenheiro Civil)","")</f>
        <v>(Ex,: Engenheiro Civil)</v>
      </c>
    </row>
    <row r="241" spans="2:11" ht="14.25">
      <c r="B241" s="38" t="s">
        <v>28</v>
      </c>
      <c r="C241" s="40"/>
      <c r="D241" s="17"/>
      <c r="F241" s="38" t="s">
        <v>29</v>
      </c>
      <c r="G241" s="71"/>
      <c r="H241" s="71"/>
      <c r="I241" s="71"/>
      <c r="J241" s="71"/>
      <c r="K241" s="1" t="str">
        <f>IF(G241="","(Ex: 100015-3)","")</f>
        <v>(Ex: 100015-3)</v>
      </c>
    </row>
    <row r="243" ht="12.75">
      <c r="M243" s="1"/>
    </row>
    <row r="244" ht="12.75">
      <c r="M244" s="1"/>
    </row>
    <row r="245" ht="12.75">
      <c r="M245" s="1"/>
    </row>
    <row r="246" ht="12.75">
      <c r="M246" s="1"/>
    </row>
    <row r="247" ht="12.75">
      <c r="M247" s="1"/>
    </row>
    <row r="248" ht="12.75">
      <c r="M248" s="1"/>
    </row>
    <row r="249" ht="12.75">
      <c r="M249" s="1"/>
    </row>
    <row r="250" ht="12.75">
      <c r="M250" s="1"/>
    </row>
    <row r="251" ht="12.75">
      <c r="M251" s="1"/>
    </row>
    <row r="252" ht="12.75">
      <c r="M252" s="1"/>
    </row>
    <row r="253" ht="12.75">
      <c r="M253" s="1"/>
    </row>
    <row r="254" ht="12.75">
      <c r="M254" s="1"/>
    </row>
    <row r="255" ht="12.75">
      <c r="M255" s="1"/>
    </row>
    <row r="256" ht="12.75">
      <c r="M256" s="1"/>
    </row>
    <row r="257" ht="12.75">
      <c r="M257" s="1"/>
    </row>
    <row r="258" ht="12.75">
      <c r="M258" s="1"/>
    </row>
    <row r="259" ht="12.75">
      <c r="M259" s="1"/>
    </row>
    <row r="260" ht="12.75">
      <c r="M260" s="1"/>
    </row>
    <row r="261" ht="12.75">
      <c r="M261" s="1"/>
    </row>
    <row r="262" ht="12.75">
      <c r="M262" s="1"/>
    </row>
  </sheetData>
  <sheetProtection sheet="1" formatColumns="0" formatRows="0"/>
  <mergeCells count="25">
    <mergeCell ref="B17:K17"/>
    <mergeCell ref="B18:K18"/>
    <mergeCell ref="B20:B21"/>
    <mergeCell ref="D20:D21"/>
    <mergeCell ref="I20:I21"/>
    <mergeCell ref="J20:J21"/>
    <mergeCell ref="C20:C21"/>
    <mergeCell ref="E20:E21"/>
    <mergeCell ref="G240:J240"/>
    <mergeCell ref="K20:K21"/>
    <mergeCell ref="G241:J241"/>
    <mergeCell ref="N20:N21"/>
    <mergeCell ref="F20:H20"/>
    <mergeCell ref="G238:J238"/>
    <mergeCell ref="G239:J239"/>
    <mergeCell ref="B15:C15"/>
    <mergeCell ref="B1:K1"/>
    <mergeCell ref="B10:K10"/>
    <mergeCell ref="B12:C12"/>
    <mergeCell ref="D12:H12"/>
    <mergeCell ref="I12:K12"/>
    <mergeCell ref="B13:C13"/>
    <mergeCell ref="D13:H13"/>
    <mergeCell ref="I13:K13"/>
    <mergeCell ref="E15:K15"/>
  </mergeCells>
  <conditionalFormatting sqref="C4">
    <cfRule type="expression" priority="520" dxfId="10" stopIfTrue="1">
      <formula>C4=""</formula>
    </cfRule>
    <cfRule type="expression" priority="521" dxfId="10" stopIfTrue="1">
      <formula>""</formula>
    </cfRule>
  </conditionalFormatting>
  <conditionalFormatting sqref="C5">
    <cfRule type="expression" priority="522" dxfId="10" stopIfTrue="1">
      <formula>C5=""</formula>
    </cfRule>
  </conditionalFormatting>
  <conditionalFormatting sqref="C6">
    <cfRule type="expression" priority="523" dxfId="10" stopIfTrue="1">
      <formula>C6=""</formula>
    </cfRule>
  </conditionalFormatting>
  <conditionalFormatting sqref="C7">
    <cfRule type="expression" priority="524" dxfId="10" stopIfTrue="1">
      <formula>C7=""</formula>
    </cfRule>
  </conditionalFormatting>
  <conditionalFormatting sqref="H6">
    <cfRule type="expression" priority="525" dxfId="10" stopIfTrue="1">
      <formula>H6=""</formula>
    </cfRule>
  </conditionalFormatting>
  <conditionalFormatting sqref="H5">
    <cfRule type="expression" priority="526" dxfId="10" stopIfTrue="1">
      <formula>H5=""</formula>
    </cfRule>
  </conditionalFormatting>
  <conditionalFormatting sqref="D15">
    <cfRule type="expression" priority="527" dxfId="10" stopIfTrue="1">
      <formula>$D$15=""</formula>
    </cfRule>
  </conditionalFormatting>
  <conditionalFormatting sqref="C239">
    <cfRule type="expression" priority="530" dxfId="10" stopIfTrue="1">
      <formula>C239=""</formula>
    </cfRule>
  </conditionalFormatting>
  <conditionalFormatting sqref="C240">
    <cfRule type="expression" priority="531" dxfId="10" stopIfTrue="1">
      <formula>C240=""</formula>
    </cfRule>
  </conditionalFormatting>
  <conditionalFormatting sqref="G240">
    <cfRule type="expression" priority="532" dxfId="10" stopIfTrue="1">
      <formula>G240=""</formula>
    </cfRule>
  </conditionalFormatting>
  <conditionalFormatting sqref="B233">
    <cfRule type="expression" priority="533" dxfId="10" stopIfTrue="1">
      <formula>$B$233=""</formula>
    </cfRule>
  </conditionalFormatting>
  <conditionalFormatting sqref="G239">
    <cfRule type="expression" priority="534" dxfId="10" stopIfTrue="1">
      <formula>G239=""</formula>
    </cfRule>
  </conditionalFormatting>
  <conditionalFormatting sqref="G241">
    <cfRule type="expression" priority="535" dxfId="10" stopIfTrue="1">
      <formula>G241=""</formula>
    </cfRule>
  </conditionalFormatting>
  <conditionalFormatting sqref="C241">
    <cfRule type="expression" priority="536" dxfId="10" stopIfTrue="1">
      <formula>$C$241=""</formula>
    </cfRule>
  </conditionalFormatting>
  <conditionalFormatting sqref="E15:G15">
    <cfRule type="containsText" priority="518" dxfId="1" operator="containsText" stopIfTrue="1" text="(INFORMAR AQUI O PRAZO POR EXTENSO) dias">
      <formula>NOT(ISERROR(SEARCH("(INFORMAR AQUI O PRAZO POR EXTENSO) dias",E15)))</formula>
    </cfRule>
  </conditionalFormatting>
  <conditionalFormatting sqref="I13:K13">
    <cfRule type="containsText" priority="517" dxfId="1" operator="containsText" stopIfTrue="1" text="(INFORMAR AQUI O VALOR POR EXTENSO)">
      <formula>NOT(ISERROR(SEARCH("(INFORMAR AQUI O VALOR POR EXTENSO)",I13)))</formula>
    </cfRule>
  </conditionalFormatting>
  <conditionalFormatting sqref="J226:J230">
    <cfRule type="expression" priority="460" dxfId="0">
      <formula>J226&gt;N226</formula>
    </cfRule>
  </conditionalFormatting>
  <conditionalFormatting sqref="G24:G26 G28:G30 G32:G33 G35:G38 G41:G42 G44:G46 G48:G50 G52:G56 G59:G62 G64:G66 G68:G71 G73:G77 G80:G83 G85:G87 G89:G91 G93:G98 G101:G102 G104:G106 G108:G110 G112:G117 G120:G122 G124:G125 G127:G128 G130:G131 G134:G136 G138:G140 G142:G144 G146:G150 G153:G156 G158:G160 G162 G164:G167 G170:G173 G175:G177 G179:G180 G182:G188 G191:G194 G196:G198 G200:G204 G206:G211 G214:G216 G218:G220 G222:G224 G226:G230">
    <cfRule type="expression" priority="124" dxfId="1" stopIfTrue="1">
      <formula>G24=""</formula>
    </cfRule>
  </conditionalFormatting>
  <conditionalFormatting sqref="I24:I26 I28:I30 I32:I33 I35:I38 I41:I42 I44:I46 I48:I50 I52:I56 I59:I62 I64:I66 I68:I71 I73:I77 I80:I83 I85:I87 I89:I91 I93:I98 I101:I102 I104:I106 I108:I110 I112:I117 I120:I122 I124:I125 I127:I128 I130:I131 I134:I136 I138:I140 I142:I144 I146:I150 I153:I156 I158:I160 I162 I164:I167 I170:I173 I175:I177 I179:I180 I182:I188 I191:I194 I196:I198 I200:I204 I206:I211 I214:I216 I218:I220 I222:I224 I226:I230">
    <cfRule type="expression" priority="123" dxfId="1" stopIfTrue="1">
      <formula>I24=""</formula>
    </cfRule>
  </conditionalFormatting>
  <conditionalFormatting sqref="F24:F26 F28:F30 F32:F33 F35:F38 F41:F42 F44:F46 F48:F50 F52:F56 F59:F62 F64:F66 F68:F71 F73:F77 F80:F83 F85:F87 F89:F91 F93:F98 F101:F102 F104:F106 F108:F110 F112:F117 F120:F122 F124:F125 F127:F128 F130:F131 F134:F136 F138:F140 F142:F144 F146:F150 F153:F156 F158:F160 F162 F164:F167 F170:F173 F175:F177 F179:F180 F182:F188 F191:F194 F196:F198 F200:F204 F206:F211 F214:F216 F218:F220 F222:F224 F226:F230">
    <cfRule type="expression" priority="122" dxfId="1" stopIfTrue="1">
      <formula>F24=""</formula>
    </cfRule>
  </conditionalFormatting>
  <conditionalFormatting sqref="F24:F26 F28:F30 F32:F33 F35:F38 F41:F42 F44:F46 F48:F50 F52:F56 F59:F62 F64:F66 F68:F71 F73:F77 F80:F83 F85:F87 F89:F91 F93:F98 F101:F102 F104:F106 F108:F110 F112:F117 F120:F122 F124:F125 F127:F128 F130:F131 F134:F136 F138:F140 F142:F144 F146:F150 F153:F156 F158:F160 F162 F164:F167 F170:F173 F175:F177 F179:F180 F182:F188 F191:F194 F196:F198 F200:F204 F206:F211 F214:F216 F218:F220 F222:F224 F226:F230">
    <cfRule type="expression" priority="125" dxfId="1" stopIfTrue="1">
      <formula>F24=""</formula>
    </cfRule>
  </conditionalFormatting>
  <conditionalFormatting sqref="G24:G26 G28:G30 G32:G33 G35:G38 G41:G42 G44:G46 G48:G50 G52:G56 G59:G62 G64:G66 G68:G71 G73:G77 G80:G83 G85:G87 G89:G91 G93:G98 G101:G102 G104:G106 G108:G110 G112:G117 G120:G122 G124:G125 G127:G128 G130:G131 G134:G136 G138:G140 G142:G144 G146:G150 G153:G156 G158:G160 G162 G164:G167 G170:G173 G175:G177 G179:G180 G182:G188 G191:G194 G196:G198 G200:G204 G206:G211 G214:G216 G218:G220 G222:G224 G226:G230">
    <cfRule type="expression" priority="121" dxfId="1" stopIfTrue="1">
      <formula>G24=""</formula>
    </cfRule>
  </conditionalFormatting>
  <conditionalFormatting sqref="I24:I26 I28:I30 I32:I33 I35:I38 I41:I42 I44:I46 I48:I50 I52:I56 I59:I62 I64:I66 I68:I71 I73:I77 I80:I83 I85:I87 I89:I91 I93:I98 I101:I102 I104:I106 I108:I110 I112:I117 I120:I122 I124:I125 I127:I128 I130:I131 I134:I136 I138:I140 I142:I144 I146:I150 I153:I156 I158:I160 I162 I164:I167 I170:I173 I175:I177 I179:I180 I182:I188 I191:I194 I196:I198 I200:I204 I206:I211 I214:I216 I218:I220 I222:I224 I226:I230">
    <cfRule type="expression" priority="120" dxfId="1" stopIfTrue="1">
      <formula>I24=""</formula>
    </cfRule>
  </conditionalFormatting>
  <conditionalFormatting sqref="J24:J26 J28:J30 J32:J33 J35:J38 J41:J42 J44:J46 J48:J50 J52:J56 J59:J62 J64:J66 J68:J71 J73:J77 J80:J83 J85:J87 J89:J91 J93:J98 J101:J102 J104:J106 J108:J110 J112:J117 J120:J122 J124:J125 J127:J128 J130:J131 J134:J136 J138:J140 J142:J144 J146:J150 J153:J156 J158:J160 J162 J164:J167 J170:J173 J175:J177 J179:J180 J182:J188 J191:J194 J196:J198 J200:J204 J206:J211 J214:J216 J218:J220 J222:J224">
    <cfRule type="expression" priority="126" dxfId="0">
      <formula>J24&gt;N24</formula>
    </cfRule>
  </conditionalFormatting>
  <dataValidations count="2">
    <dataValidation type="whole" allowBlank="1" showInputMessage="1" showErrorMessage="1" sqref="D15">
      <formula1>1</formula1>
      <formula2>9999999999999990000</formula2>
    </dataValidation>
    <dataValidation type="list" allowBlank="1" showInputMessage="1" showErrorMessage="1" sqref="B3">
      <formula1>"CONCORRÊNCIA,TOMADA DE PREÇOS"</formula1>
    </dataValidation>
  </dataValidations>
  <printOptions/>
  <pageMargins left="0.25" right="0.25" top="0.75" bottom="0.75" header="0.5118055555555555" footer="0.3"/>
  <pageSetup fitToHeight="0" fitToWidth="1" horizontalDpi="300" verticalDpi="300" orientation="portrait" paperSize="9" scale="53" r:id="rId1"/>
  <headerFooter alignWithMargins="0">
    <oddFooter>&amp;RPágina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Glederson Henrique Grein</dc:creator>
  <cp:keywords/>
  <dc:description/>
  <cp:lastModifiedBy>Thiago Roberto Pereira</cp:lastModifiedBy>
  <cp:lastPrinted>2018-03-07T14:17:45Z</cp:lastPrinted>
  <dcterms:created xsi:type="dcterms:W3CDTF">2018-03-07T14:23:23Z</dcterms:created>
  <dcterms:modified xsi:type="dcterms:W3CDTF">2018-10-05T12:56:08Z</dcterms:modified>
  <cp:category/>
  <cp:version/>
  <cp:contentType/>
  <cp:contentStatus/>
</cp:coreProperties>
</file>